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Print_Area" localSheetId="3">'2014'!$A$1:$J$22</definedName>
  </definedNames>
  <calcPr fullCalcOnLoad="1"/>
</workbook>
</file>

<file path=xl/sharedStrings.xml><?xml version="1.0" encoding="utf-8"?>
<sst xmlns="http://schemas.openxmlformats.org/spreadsheetml/2006/main" count="178" uniqueCount="35">
  <si>
    <t>Здание администрации</t>
  </si>
  <si>
    <t>гараж</t>
  </si>
  <si>
    <t>итого</t>
  </si>
  <si>
    <t>Расход электроэнергии      (на уличное освещение)</t>
  </si>
  <si>
    <t>Тыс. руб.</t>
  </si>
  <si>
    <t>Тыс. КВТ.</t>
  </si>
  <si>
    <t>Январь</t>
  </si>
  <si>
    <t>Февраль</t>
  </si>
  <si>
    <t>Март</t>
  </si>
  <si>
    <t>Апрель</t>
  </si>
  <si>
    <t>Май</t>
  </si>
  <si>
    <t xml:space="preserve"> 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</si>
  <si>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</si>
  <si>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</si>
  <si>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</si>
  <si>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</si>
  <si>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</si>
  <si>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</si>
  <si>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</si>
  <si>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 xml:space="preserve"> к постановлению главы муниципального образования</t>
  </si>
  <si>
    <t xml:space="preserve">                                                                                                       </t>
  </si>
  <si>
    <t xml:space="preserve">                                       Приложение № 1</t>
  </si>
  <si>
    <t xml:space="preserve"> </t>
  </si>
  <si>
    <t>Месяцы                                                                                   2011 года</t>
  </si>
  <si>
    <t>Всего стоимость тепла и электро- энергии (тыс. руб.)</t>
  </si>
  <si>
    <t>Гкал.</t>
  </si>
  <si>
    <t>Месяцы</t>
  </si>
  <si>
    <t>Таштыпский сельсовет № 227 от 25 ноября 2010 г.</t>
  </si>
  <si>
    <t>Таштыпский сельсовет № 340 от 07 ноября 2011 г.</t>
  </si>
  <si>
    <t>РАСЧЕТЫ НА 2013г</t>
  </si>
  <si>
    <t>Таштыпский сельсовет № __ от 0_ ____ 2012 г.</t>
  </si>
  <si>
    <t>Месяцы                                                                                   2013 года</t>
  </si>
  <si>
    <t>1 светильник =250 Вт, 12 часов горения в сутки (зима:15 часов, Лето - 9часов), 33х250=8,25 кВт х 365 дней в году=36,135 ==36,2 тыс. КВт в год</t>
  </si>
  <si>
    <t xml:space="preserve"> к постановлению главы </t>
  </si>
  <si>
    <t>Таштыпского сельсовета № 259 от 04 .09. 2013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</si>
</sst>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"/>
    <numFmt numFmtId="191" formatCode="0.0000000000"/>
    <numFmt numFmtId="192" formatCode="0.00000000000"/>
    <numFmt numFmtId="193" formatCode="0.00000000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87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87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7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187" fontId="2" fillId="0" borderId="12" xfId="0" applyNumberFormat="1" applyFont="1" applyBorder="1" applyAlignment="1">
      <alignment horizontal="center" vertical="top" wrapText="1"/>
    </xf>
    <xf numFmtId="187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4">
      <selection activeCell="E17" sqref="E17"/>
    </sheetView>
  </sheetViews>
  <sheetFormatPr defaultColWidth="9.140625" defaultRowHeight="12.75"/>
  <cols>
    <col min="1" max="1" width="16.00390625" style="0" customWidth="1"/>
    <col min="2" max="2" width="10.8515625" style="0" customWidth="1"/>
    <col min="3" max="3" width="10.7109375" style="0" customWidth="1"/>
    <col min="4" max="4" width="11.421875" style="0" customWidth="1"/>
    <col min="5" max="5" width="11.28125" style="0" customWidth="1"/>
    <col min="6" max="6" width="9.421875" style="0" customWidth="1"/>
    <col min="7" max="7" width="9.7109375" style="0" customWidth="1"/>
    <col min="8" max="8" width="10.7109375" style="0" customWidth="1"/>
    <col min="9" max="9" width="10.00390625" style="0" customWidth="1"/>
    <col min="10" max="10" width="17.28125" style="0" customWidth="1"/>
  </cols>
  <sheetData>
    <row r="1" spans="5:15" ht="15.75">
      <c r="E1" s="3"/>
      <c r="F1" s="40" t="s">
        <v>21</v>
      </c>
      <c r="G1" s="40"/>
      <c r="H1" s="40"/>
      <c r="I1" s="40"/>
      <c r="J1" s="40"/>
      <c r="O1" s="1" t="s">
        <v>20</v>
      </c>
    </row>
    <row r="2" spans="5:10" ht="15.75">
      <c r="E2" s="40" t="s">
        <v>19</v>
      </c>
      <c r="F2" s="40"/>
      <c r="G2" s="40"/>
      <c r="H2" s="40"/>
      <c r="I2" s="40"/>
      <c r="J2" s="40"/>
    </row>
    <row r="3" spans="1:10" ht="15.75">
      <c r="A3" s="1" t="s">
        <v>22</v>
      </c>
      <c r="E3" s="40" t="s">
        <v>27</v>
      </c>
      <c r="F3" s="40"/>
      <c r="G3" s="40"/>
      <c r="H3" s="40"/>
      <c r="I3" s="40"/>
      <c r="J3" s="40"/>
    </row>
    <row r="6" spans="1:10" ht="63" customHeight="1">
      <c r="A6" s="38" t="s">
        <v>23</v>
      </c>
      <c r="B6" s="39" t="s">
        <v>0</v>
      </c>
      <c r="C6" s="39"/>
      <c r="D6" s="39" t="s">
        <v>1</v>
      </c>
      <c r="E6" s="39"/>
      <c r="F6" s="39" t="s">
        <v>2</v>
      </c>
      <c r="G6" s="39"/>
      <c r="H6" s="39" t="s">
        <v>3</v>
      </c>
      <c r="I6" s="39"/>
      <c r="J6" s="38" t="s">
        <v>24</v>
      </c>
    </row>
    <row r="7" spans="1:10" ht="31.5">
      <c r="A7" s="38"/>
      <c r="B7" s="5" t="s">
        <v>25</v>
      </c>
      <c r="C7" s="5" t="s">
        <v>4</v>
      </c>
      <c r="D7" s="5" t="s">
        <v>25</v>
      </c>
      <c r="E7" s="5" t="s">
        <v>4</v>
      </c>
      <c r="F7" s="5" t="s">
        <v>25</v>
      </c>
      <c r="G7" s="5" t="s">
        <v>4</v>
      </c>
      <c r="H7" s="5" t="s">
        <v>5</v>
      </c>
      <c r="I7" s="5" t="s">
        <v>4</v>
      </c>
      <c r="J7" s="38"/>
    </row>
    <row r="8" spans="1:10" ht="15.75">
      <c r="A8" s="5" t="s">
        <v>6</v>
      </c>
      <c r="B8" s="6">
        <v>13.99</v>
      </c>
      <c r="C8" s="6">
        <v>22.9</v>
      </c>
      <c r="D8" s="6">
        <v>2.45</v>
      </c>
      <c r="E8" s="7">
        <v>4</v>
      </c>
      <c r="F8" s="6">
        <f aca="true" t="shared" si="0" ref="F8:F20">B8+D8</f>
        <v>16.44</v>
      </c>
      <c r="G8" s="6">
        <v>28.3</v>
      </c>
      <c r="H8" s="6">
        <v>20.3</v>
      </c>
      <c r="I8" s="7">
        <f>H8*I20/H20</f>
        <v>70.07190909090909</v>
      </c>
      <c r="J8" s="8">
        <f aca="true" t="shared" si="1" ref="J8:J19">G8+I8</f>
        <v>98.37190909090909</v>
      </c>
    </row>
    <row r="9" spans="1:10" ht="15.75">
      <c r="A9" s="5" t="s">
        <v>7</v>
      </c>
      <c r="B9" s="6">
        <v>11.05</v>
      </c>
      <c r="C9" s="6">
        <v>18.1</v>
      </c>
      <c r="D9" s="6">
        <v>1.94</v>
      </c>
      <c r="E9" s="6">
        <v>3.2</v>
      </c>
      <c r="F9" s="6">
        <f t="shared" si="0"/>
        <v>12.99</v>
      </c>
      <c r="G9" s="6">
        <v>22.4</v>
      </c>
      <c r="H9" s="6">
        <v>20</v>
      </c>
      <c r="I9" s="7">
        <f>H9*I20/H20</f>
        <v>69.03636363636363</v>
      </c>
      <c r="J9" s="8">
        <f t="shared" si="1"/>
        <v>91.43636363636364</v>
      </c>
    </row>
    <row r="10" spans="1:10" ht="15.75">
      <c r="A10" s="5" t="s">
        <v>8</v>
      </c>
      <c r="B10" s="6">
        <v>8.87</v>
      </c>
      <c r="C10" s="6">
        <v>14.5</v>
      </c>
      <c r="D10" s="6">
        <v>1.56</v>
      </c>
      <c r="E10" s="6">
        <v>2.5</v>
      </c>
      <c r="F10" s="6">
        <f t="shared" si="0"/>
        <v>10.43</v>
      </c>
      <c r="G10" s="6">
        <v>18.1</v>
      </c>
      <c r="H10" s="6">
        <v>19.6</v>
      </c>
      <c r="I10" s="7">
        <f>H10*I20/H20</f>
        <v>67.65563636363636</v>
      </c>
      <c r="J10" s="8">
        <f t="shared" si="1"/>
        <v>85.75563636363637</v>
      </c>
    </row>
    <row r="11" spans="1:10" ht="15.75">
      <c r="A11" s="5" t="s">
        <v>9</v>
      </c>
      <c r="B11" s="6">
        <v>7.67</v>
      </c>
      <c r="C11" s="6">
        <v>12.5</v>
      </c>
      <c r="D11" s="6">
        <v>1.35</v>
      </c>
      <c r="E11" s="6">
        <v>2.2</v>
      </c>
      <c r="F11" s="6">
        <f t="shared" si="0"/>
        <v>9.02</v>
      </c>
      <c r="G11" s="6">
        <v>15.7</v>
      </c>
      <c r="H11" s="6">
        <v>18.7</v>
      </c>
      <c r="I11" s="7">
        <f>H11*I20/H20</f>
        <v>64.54899999999999</v>
      </c>
      <c r="J11" s="8">
        <f t="shared" si="1"/>
        <v>80.249</v>
      </c>
    </row>
    <row r="12" spans="1:10" ht="15.75">
      <c r="A12" s="5" t="s">
        <v>10</v>
      </c>
      <c r="B12" s="6">
        <v>3.53</v>
      </c>
      <c r="C12" s="6">
        <v>5.8</v>
      </c>
      <c r="D12" s="6">
        <v>0.62</v>
      </c>
      <c r="E12" s="7">
        <v>1</v>
      </c>
      <c r="F12" s="6">
        <f t="shared" si="0"/>
        <v>4.1499999999999995</v>
      </c>
      <c r="G12" s="6">
        <v>7.3</v>
      </c>
      <c r="H12" s="6">
        <v>18.1</v>
      </c>
      <c r="I12" s="7">
        <f>H12*I20/H20</f>
        <v>62.477909090909094</v>
      </c>
      <c r="J12" s="8">
        <f t="shared" si="1"/>
        <v>69.77790909090909</v>
      </c>
    </row>
    <row r="13" spans="1:10" ht="15.75">
      <c r="A13" s="5" t="s">
        <v>11</v>
      </c>
      <c r="B13" s="6"/>
      <c r="C13" s="6"/>
      <c r="D13" s="6"/>
      <c r="E13" s="6"/>
      <c r="F13" s="6">
        <f t="shared" si="0"/>
        <v>0</v>
      </c>
      <c r="G13" s="6"/>
      <c r="H13" s="6">
        <v>16.5</v>
      </c>
      <c r="I13" s="7">
        <f>H13*I20/H20</f>
        <v>56.955</v>
      </c>
      <c r="J13" s="8">
        <f t="shared" si="1"/>
        <v>56.955</v>
      </c>
    </row>
    <row r="14" spans="1:10" ht="15.75">
      <c r="A14" s="5" t="s">
        <v>12</v>
      </c>
      <c r="B14" s="6"/>
      <c r="C14" s="6"/>
      <c r="D14" s="6"/>
      <c r="E14" s="6"/>
      <c r="F14" s="6">
        <f t="shared" si="0"/>
        <v>0</v>
      </c>
      <c r="G14" s="6"/>
      <c r="H14" s="6">
        <v>16.3</v>
      </c>
      <c r="I14" s="7">
        <f>H14*I20/H20</f>
        <v>56.26463636363636</v>
      </c>
      <c r="J14" s="8">
        <f t="shared" si="1"/>
        <v>56.26463636363636</v>
      </c>
    </row>
    <row r="15" spans="1:10" ht="15.75">
      <c r="A15" s="5" t="s">
        <v>13</v>
      </c>
      <c r="B15" s="6"/>
      <c r="C15" s="6"/>
      <c r="D15" s="6"/>
      <c r="E15" s="6"/>
      <c r="F15" s="6">
        <f t="shared" si="0"/>
        <v>0</v>
      </c>
      <c r="G15" s="6"/>
      <c r="H15" s="6">
        <v>16.5</v>
      </c>
      <c r="I15" s="7">
        <f>H15*I20/H20</f>
        <v>56.955</v>
      </c>
      <c r="J15" s="8">
        <f t="shared" si="1"/>
        <v>56.955</v>
      </c>
    </row>
    <row r="16" spans="1:10" ht="15.75">
      <c r="A16" s="5" t="s">
        <v>14</v>
      </c>
      <c r="B16" s="6"/>
      <c r="C16" s="6"/>
      <c r="D16" s="6"/>
      <c r="E16" s="6"/>
      <c r="F16" s="6">
        <f t="shared" si="0"/>
        <v>0</v>
      </c>
      <c r="G16" s="6"/>
      <c r="H16" s="6">
        <v>17</v>
      </c>
      <c r="I16" s="7">
        <f>H16*I20/H20</f>
        <v>58.68090909090909</v>
      </c>
      <c r="J16" s="8">
        <f t="shared" si="1"/>
        <v>58.68090909090909</v>
      </c>
    </row>
    <row r="17" spans="1:10" ht="15.75">
      <c r="A17" s="5" t="s">
        <v>15</v>
      </c>
      <c r="B17" s="6">
        <v>8.05</v>
      </c>
      <c r="C17" s="6">
        <v>13.2</v>
      </c>
      <c r="D17" s="6">
        <v>1.41</v>
      </c>
      <c r="E17" s="6">
        <v>2.3</v>
      </c>
      <c r="F17" s="6">
        <f t="shared" si="0"/>
        <v>9.46</v>
      </c>
      <c r="G17" s="6">
        <v>16.2</v>
      </c>
      <c r="H17" s="6">
        <v>17.9</v>
      </c>
      <c r="I17" s="7">
        <f>H17*I20/H20</f>
        <v>61.787545454545445</v>
      </c>
      <c r="J17" s="8">
        <f t="shared" si="1"/>
        <v>77.98754545454544</v>
      </c>
    </row>
    <row r="18" spans="1:10" ht="15.75">
      <c r="A18" s="5" t="s">
        <v>16</v>
      </c>
      <c r="B18" s="6">
        <v>10.15</v>
      </c>
      <c r="C18" s="6">
        <v>16.6</v>
      </c>
      <c r="D18" s="6">
        <v>1.78</v>
      </c>
      <c r="E18" s="6">
        <v>2.9</v>
      </c>
      <c r="F18" s="6">
        <f t="shared" si="0"/>
        <v>11.93</v>
      </c>
      <c r="G18" s="6">
        <v>20.4</v>
      </c>
      <c r="H18" s="6">
        <v>18.9</v>
      </c>
      <c r="I18" s="7">
        <f>H18*I20/H20</f>
        <v>65.23936363636362</v>
      </c>
      <c r="J18" s="8">
        <f t="shared" si="1"/>
        <v>85.63936363636361</v>
      </c>
    </row>
    <row r="19" spans="1:10" ht="15.75">
      <c r="A19" s="5" t="s">
        <v>17</v>
      </c>
      <c r="B19" s="6">
        <v>11.89</v>
      </c>
      <c r="C19" s="6">
        <v>19.4</v>
      </c>
      <c r="D19" s="6">
        <v>2.08</v>
      </c>
      <c r="E19" s="6">
        <v>3.4</v>
      </c>
      <c r="F19" s="6">
        <f t="shared" si="0"/>
        <v>13.97</v>
      </c>
      <c r="G19" s="6">
        <v>24.6</v>
      </c>
      <c r="H19" s="6">
        <v>20.2</v>
      </c>
      <c r="I19" s="7">
        <f>H19*I20/H20</f>
        <v>69.72672727272727</v>
      </c>
      <c r="J19" s="8">
        <f t="shared" si="1"/>
        <v>94.32672727272728</v>
      </c>
    </row>
    <row r="20" spans="1:10" ht="15.75">
      <c r="A20" s="5" t="s">
        <v>18</v>
      </c>
      <c r="B20" s="6">
        <f>SUM(B8:B19)</f>
        <v>75.19999999999999</v>
      </c>
      <c r="C20" s="6">
        <f>SUM(C8:C19)</f>
        <v>123</v>
      </c>
      <c r="D20" s="6">
        <f>SUM(D8:D19)</f>
        <v>13.19</v>
      </c>
      <c r="E20" s="6">
        <f>SUM(E8:E19)</f>
        <v>21.499999999999996</v>
      </c>
      <c r="F20" s="6">
        <f t="shared" si="0"/>
        <v>88.38999999999999</v>
      </c>
      <c r="G20" s="6">
        <v>153</v>
      </c>
      <c r="H20" s="6">
        <f>SUM(H8:H19)</f>
        <v>220</v>
      </c>
      <c r="I20" s="6">
        <v>759.4</v>
      </c>
      <c r="J20" s="8">
        <f>SUM(J8:J19)</f>
        <v>912.3999999999999</v>
      </c>
    </row>
    <row r="21" ht="12.75">
      <c r="A21" s="2"/>
    </row>
    <row r="25" spans="9:10" ht="14.25" customHeight="1">
      <c r="I25" s="4">
        <f>SUM(I8:I19)</f>
        <v>759.4</v>
      </c>
      <c r="J25">
        <f>G20+I20</f>
        <v>912.4</v>
      </c>
    </row>
    <row r="26" ht="9.75" customHeight="1"/>
    <row r="27" ht="12.75" hidden="1"/>
    <row r="29" ht="13.5" thickBot="1"/>
    <row r="30" spans="1:7" ht="16.5" thickBot="1">
      <c r="A30" s="11" t="s">
        <v>26</v>
      </c>
      <c r="B30" s="11" t="s">
        <v>5</v>
      </c>
      <c r="C30" s="11" t="s">
        <v>4</v>
      </c>
      <c r="D30" s="9"/>
      <c r="E30" s="9"/>
      <c r="F30" s="9"/>
      <c r="G30" s="9"/>
    </row>
    <row r="31" spans="1:7" ht="15.75">
      <c r="A31" s="12" t="s">
        <v>6</v>
      </c>
      <c r="B31" s="15">
        <v>20.3</v>
      </c>
      <c r="C31" s="18">
        <f>B31*C43/B43</f>
        <v>70.07190909090909</v>
      </c>
      <c r="D31" s="10"/>
      <c r="E31" s="10"/>
      <c r="F31" s="10"/>
      <c r="G31" s="10"/>
    </row>
    <row r="32" spans="1:7" ht="15.75">
      <c r="A32" s="13" t="s">
        <v>7</v>
      </c>
      <c r="B32" s="16">
        <v>20</v>
      </c>
      <c r="C32" s="19">
        <f>B32*C43/B43</f>
        <v>69.03636363636363</v>
      </c>
      <c r="D32" s="10"/>
      <c r="E32" s="10"/>
      <c r="F32" s="10"/>
      <c r="G32" s="10"/>
    </row>
    <row r="33" spans="1:7" ht="15.75">
      <c r="A33" s="13" t="s">
        <v>8</v>
      </c>
      <c r="B33" s="16">
        <v>19.6</v>
      </c>
      <c r="C33" s="19">
        <f>B33*C43/B43</f>
        <v>67.65563636363636</v>
      </c>
      <c r="D33" s="10"/>
      <c r="E33" s="10"/>
      <c r="F33" s="10"/>
      <c r="G33" s="10"/>
    </row>
    <row r="34" spans="1:7" ht="15.75">
      <c r="A34" s="13" t="s">
        <v>9</v>
      </c>
      <c r="B34" s="16">
        <v>18.7</v>
      </c>
      <c r="C34" s="19">
        <f>B34*C43/B43</f>
        <v>64.54899999999999</v>
      </c>
      <c r="D34" s="10"/>
      <c r="E34" s="10"/>
      <c r="F34" s="10"/>
      <c r="G34" s="10"/>
    </row>
    <row r="35" spans="1:7" ht="15.75">
      <c r="A35" s="13" t="s">
        <v>10</v>
      </c>
      <c r="B35" s="16">
        <v>18.1</v>
      </c>
      <c r="C35" s="19">
        <f>B35*C43/B43</f>
        <v>62.477909090909094</v>
      </c>
      <c r="D35" s="10"/>
      <c r="E35" s="10"/>
      <c r="F35" s="10"/>
      <c r="G35" s="10"/>
    </row>
    <row r="36" spans="1:7" ht="15.75">
      <c r="A36" s="13" t="s">
        <v>11</v>
      </c>
      <c r="B36" s="16">
        <v>16.5</v>
      </c>
      <c r="C36" s="19">
        <f>B36*C43/B43</f>
        <v>56.955</v>
      </c>
      <c r="D36" s="10"/>
      <c r="E36" s="10"/>
      <c r="F36" s="10"/>
      <c r="G36" s="10"/>
    </row>
    <row r="37" spans="1:7" ht="15.75">
      <c r="A37" s="13" t="s">
        <v>12</v>
      </c>
      <c r="B37" s="16">
        <v>16.3</v>
      </c>
      <c r="C37" s="19">
        <f>B37*C43/B43</f>
        <v>56.26463636363636</v>
      </c>
      <c r="D37" s="10"/>
      <c r="E37" s="10"/>
      <c r="F37" s="10"/>
      <c r="G37" s="10"/>
    </row>
    <row r="38" spans="1:7" ht="15.75">
      <c r="A38" s="13" t="s">
        <v>13</v>
      </c>
      <c r="B38" s="16">
        <v>16.5</v>
      </c>
      <c r="C38" s="19">
        <f>B38*C43/B43</f>
        <v>56.955</v>
      </c>
      <c r="D38" s="10"/>
      <c r="E38" s="10"/>
      <c r="F38" s="10"/>
      <c r="G38" s="10"/>
    </row>
    <row r="39" spans="1:7" ht="15.75">
      <c r="A39" s="13" t="s">
        <v>14</v>
      </c>
      <c r="B39" s="16">
        <v>17</v>
      </c>
      <c r="C39" s="19">
        <f>B39*C43/B43</f>
        <v>58.68090909090909</v>
      </c>
      <c r="D39" s="10"/>
      <c r="E39" s="10"/>
      <c r="F39" s="10"/>
      <c r="G39" s="10"/>
    </row>
    <row r="40" spans="1:7" ht="15.75">
      <c r="A40" s="13" t="s">
        <v>15</v>
      </c>
      <c r="B40" s="16">
        <v>17.9</v>
      </c>
      <c r="C40" s="19">
        <f>B40*C43/B43</f>
        <v>61.787545454545445</v>
      </c>
      <c r="D40" s="10"/>
      <c r="E40" s="10"/>
      <c r="F40" s="10"/>
      <c r="G40" s="10"/>
    </row>
    <row r="41" spans="1:7" ht="15.75">
      <c r="A41" s="13" t="s">
        <v>16</v>
      </c>
      <c r="B41" s="16">
        <v>18.9</v>
      </c>
      <c r="C41" s="19">
        <f>B41*C43/B43</f>
        <v>65.23936363636362</v>
      </c>
      <c r="D41" s="10"/>
      <c r="E41" s="10"/>
      <c r="F41" s="10"/>
      <c r="G41" s="10"/>
    </row>
    <row r="42" spans="1:7" ht="15.75">
      <c r="A42" s="13" t="s">
        <v>17</v>
      </c>
      <c r="B42" s="16">
        <v>20.2</v>
      </c>
      <c r="C42" s="19">
        <f>B42*C43/B43</f>
        <v>69.72672727272727</v>
      </c>
      <c r="D42" s="10"/>
      <c r="E42" s="10"/>
      <c r="F42" s="10"/>
      <c r="G42" s="10"/>
    </row>
    <row r="43" spans="1:7" ht="16.5" thickBot="1">
      <c r="A43" s="14" t="s">
        <v>18</v>
      </c>
      <c r="B43" s="17">
        <f>SUM(B31:B42)</f>
        <v>220</v>
      </c>
      <c r="C43" s="17">
        <v>759.4</v>
      </c>
      <c r="D43" s="10"/>
      <c r="E43" s="10"/>
      <c r="F43" s="10"/>
      <c r="G43" s="10"/>
    </row>
  </sheetData>
  <mergeCells count="9">
    <mergeCell ref="H6:I6"/>
    <mergeCell ref="J6:J7"/>
    <mergeCell ref="F1:J1"/>
    <mergeCell ref="E2:J2"/>
    <mergeCell ref="E3:J3"/>
    <mergeCell ref="A6:A7"/>
    <mergeCell ref="B6:C6"/>
    <mergeCell ref="D6:E6"/>
    <mergeCell ref="F6:G6"/>
  </mergeCells>
  <printOptions/>
  <pageMargins left="0.75" right="0.75" top="0.74" bottom="2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0">
      <selection activeCell="E31" sqref="E31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3.7109375" style="0" customWidth="1"/>
    <col min="4" max="4" width="10.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  <col min="9" max="9" width="11.57421875" style="0" customWidth="1"/>
    <col min="10" max="10" width="17.28125" style="0" customWidth="1"/>
  </cols>
  <sheetData>
    <row r="1" spans="5:15" ht="15.75">
      <c r="E1" s="3"/>
      <c r="F1" s="40" t="s">
        <v>21</v>
      </c>
      <c r="G1" s="40"/>
      <c r="H1" s="40"/>
      <c r="I1" s="40"/>
      <c r="J1" s="40"/>
      <c r="O1" s="1" t="s">
        <v>20</v>
      </c>
    </row>
    <row r="2" spans="5:10" ht="15.75">
      <c r="E2" s="40" t="s">
        <v>19</v>
      </c>
      <c r="F2" s="40"/>
      <c r="G2" s="40"/>
      <c r="H2" s="40"/>
      <c r="I2" s="40"/>
      <c r="J2" s="40"/>
    </row>
    <row r="3" spans="1:10" ht="15.75">
      <c r="A3" s="1" t="s">
        <v>22</v>
      </c>
      <c r="E3" s="40" t="s">
        <v>28</v>
      </c>
      <c r="F3" s="40"/>
      <c r="G3" s="40"/>
      <c r="H3" s="40"/>
      <c r="I3" s="40"/>
      <c r="J3" s="40"/>
    </row>
    <row r="6" spans="1:10" ht="63" customHeight="1">
      <c r="A6" s="38" t="s">
        <v>23</v>
      </c>
      <c r="B6" s="39" t="s">
        <v>0</v>
      </c>
      <c r="C6" s="39"/>
      <c r="D6" s="39" t="s">
        <v>1</v>
      </c>
      <c r="E6" s="39"/>
      <c r="F6" s="39" t="s">
        <v>2</v>
      </c>
      <c r="G6" s="39"/>
      <c r="H6" s="39" t="s">
        <v>3</v>
      </c>
      <c r="I6" s="39"/>
      <c r="J6" s="38" t="s">
        <v>24</v>
      </c>
    </row>
    <row r="7" spans="1:10" ht="15.75">
      <c r="A7" s="38"/>
      <c r="B7" s="5" t="s">
        <v>25</v>
      </c>
      <c r="C7" s="5" t="s">
        <v>4</v>
      </c>
      <c r="D7" s="5" t="s">
        <v>25</v>
      </c>
      <c r="E7" s="5" t="s">
        <v>4</v>
      </c>
      <c r="F7" s="5" t="s">
        <v>25</v>
      </c>
      <c r="G7" s="5" t="s">
        <v>4</v>
      </c>
      <c r="H7" s="5" t="s">
        <v>5</v>
      </c>
      <c r="I7" s="5" t="s">
        <v>4</v>
      </c>
      <c r="J7" s="38"/>
    </row>
    <row r="8" spans="1:10" ht="15.75">
      <c r="A8" s="5" t="s">
        <v>6</v>
      </c>
      <c r="B8" s="6">
        <v>13.99</v>
      </c>
      <c r="C8" s="6">
        <v>22.9</v>
      </c>
      <c r="D8" s="6">
        <v>2.45</v>
      </c>
      <c r="E8" s="7">
        <v>4</v>
      </c>
      <c r="F8" s="6">
        <f>B8+D8</f>
        <v>16.44</v>
      </c>
      <c r="G8" s="7">
        <f>C8+E8</f>
        <v>26.9</v>
      </c>
      <c r="H8" s="6">
        <v>20.3</v>
      </c>
      <c r="I8" s="7">
        <f>H8*I20/H20</f>
        <v>70.07190909090909</v>
      </c>
      <c r="J8" s="7">
        <f aca="true" t="shared" si="0" ref="J8:J19">G8+I8</f>
        <v>96.9719090909091</v>
      </c>
    </row>
    <row r="9" spans="1:10" ht="15.75">
      <c r="A9" s="5" t="s">
        <v>7</v>
      </c>
      <c r="B9" s="6">
        <v>11.05</v>
      </c>
      <c r="C9" s="6">
        <v>18.1</v>
      </c>
      <c r="D9" s="6">
        <v>1.94</v>
      </c>
      <c r="E9" s="6">
        <v>3.2</v>
      </c>
      <c r="F9" s="6">
        <f aca="true" t="shared" si="1" ref="F9:F19">B9+D9</f>
        <v>12.99</v>
      </c>
      <c r="G9" s="7">
        <f aca="true" t="shared" si="2" ref="G9:G20">C9+E9</f>
        <v>21.3</v>
      </c>
      <c r="H9" s="6">
        <v>20</v>
      </c>
      <c r="I9" s="7">
        <f>H9*I20/H20</f>
        <v>69.03636363636363</v>
      </c>
      <c r="J9" s="7">
        <f t="shared" si="0"/>
        <v>90.33636363636363</v>
      </c>
    </row>
    <row r="10" spans="1:10" ht="15.75">
      <c r="A10" s="5" t="s">
        <v>8</v>
      </c>
      <c r="B10" s="6">
        <v>8.87</v>
      </c>
      <c r="C10" s="6">
        <v>14.5</v>
      </c>
      <c r="D10" s="6">
        <v>1.56</v>
      </c>
      <c r="E10" s="6">
        <v>2.5</v>
      </c>
      <c r="F10" s="6">
        <f t="shared" si="1"/>
        <v>10.43</v>
      </c>
      <c r="G10" s="7">
        <f t="shared" si="2"/>
        <v>17</v>
      </c>
      <c r="H10" s="6">
        <v>19.6</v>
      </c>
      <c r="I10" s="7">
        <f>H10*I20/H20</f>
        <v>67.65563636363636</v>
      </c>
      <c r="J10" s="7">
        <f t="shared" si="0"/>
        <v>84.65563636363636</v>
      </c>
    </row>
    <row r="11" spans="1:10" ht="15.75">
      <c r="A11" s="5" t="s">
        <v>9</v>
      </c>
      <c r="B11" s="6">
        <v>7.67</v>
      </c>
      <c r="C11" s="6">
        <v>12.5</v>
      </c>
      <c r="D11" s="6">
        <v>1.35</v>
      </c>
      <c r="E11" s="6">
        <v>2.2</v>
      </c>
      <c r="F11" s="6">
        <f t="shared" si="1"/>
        <v>9.02</v>
      </c>
      <c r="G11" s="7">
        <f t="shared" si="2"/>
        <v>14.7</v>
      </c>
      <c r="H11" s="6">
        <v>18.7</v>
      </c>
      <c r="I11" s="7">
        <f>H11*I20/H20</f>
        <v>64.54899999999999</v>
      </c>
      <c r="J11" s="7">
        <f t="shared" si="0"/>
        <v>79.249</v>
      </c>
    </row>
    <row r="12" spans="1:10" ht="15.75">
      <c r="A12" s="5" t="s">
        <v>10</v>
      </c>
      <c r="B12" s="6">
        <v>3.53</v>
      </c>
      <c r="C12" s="6">
        <v>5.8</v>
      </c>
      <c r="D12" s="6">
        <v>0.62</v>
      </c>
      <c r="E12" s="7">
        <v>1</v>
      </c>
      <c r="F12" s="6">
        <f t="shared" si="1"/>
        <v>4.1499999999999995</v>
      </c>
      <c r="G12" s="7">
        <f t="shared" si="2"/>
        <v>6.8</v>
      </c>
      <c r="H12" s="6">
        <v>18.1</v>
      </c>
      <c r="I12" s="7">
        <f>H12*I20/H20</f>
        <v>62.477909090909094</v>
      </c>
      <c r="J12" s="7">
        <f t="shared" si="0"/>
        <v>69.27790909090909</v>
      </c>
    </row>
    <row r="13" spans="1:10" ht="15.75">
      <c r="A13" s="5" t="s">
        <v>11</v>
      </c>
      <c r="B13" s="6"/>
      <c r="C13" s="6"/>
      <c r="D13" s="6"/>
      <c r="E13" s="6"/>
      <c r="F13" s="6">
        <f t="shared" si="1"/>
        <v>0</v>
      </c>
      <c r="G13" s="7"/>
      <c r="H13" s="6">
        <v>16.5</v>
      </c>
      <c r="I13" s="7">
        <f>H13*I20/H20</f>
        <v>56.955</v>
      </c>
      <c r="J13" s="7">
        <f t="shared" si="0"/>
        <v>56.955</v>
      </c>
    </row>
    <row r="14" spans="1:10" ht="15.75">
      <c r="A14" s="5" t="s">
        <v>12</v>
      </c>
      <c r="B14" s="6"/>
      <c r="C14" s="6"/>
      <c r="D14" s="6"/>
      <c r="E14" s="6"/>
      <c r="F14" s="6">
        <f t="shared" si="1"/>
        <v>0</v>
      </c>
      <c r="G14" s="7"/>
      <c r="H14" s="6">
        <v>16.3</v>
      </c>
      <c r="I14" s="7">
        <f>H14*I20/H20</f>
        <v>56.26463636363636</v>
      </c>
      <c r="J14" s="7">
        <f t="shared" si="0"/>
        <v>56.26463636363636</v>
      </c>
    </row>
    <row r="15" spans="1:10" ht="15.75">
      <c r="A15" s="5" t="s">
        <v>13</v>
      </c>
      <c r="B15" s="6"/>
      <c r="C15" s="6"/>
      <c r="D15" s="6"/>
      <c r="E15" s="6"/>
      <c r="F15" s="6">
        <f t="shared" si="1"/>
        <v>0</v>
      </c>
      <c r="G15" s="7"/>
      <c r="H15" s="6">
        <v>16.5</v>
      </c>
      <c r="I15" s="7">
        <f>H15*I20/H20</f>
        <v>56.955</v>
      </c>
      <c r="J15" s="7">
        <f t="shared" si="0"/>
        <v>56.955</v>
      </c>
    </row>
    <row r="16" spans="1:10" ht="15.75">
      <c r="A16" s="5" t="s">
        <v>14</v>
      </c>
      <c r="B16" s="6"/>
      <c r="C16" s="6"/>
      <c r="D16" s="6"/>
      <c r="E16" s="6"/>
      <c r="F16" s="6">
        <f t="shared" si="1"/>
        <v>0</v>
      </c>
      <c r="G16" s="7"/>
      <c r="H16" s="6">
        <v>17</v>
      </c>
      <c r="I16" s="7">
        <f>H16*I20/H20</f>
        <v>58.68090909090909</v>
      </c>
      <c r="J16" s="7">
        <f t="shared" si="0"/>
        <v>58.68090909090909</v>
      </c>
    </row>
    <row r="17" spans="1:10" ht="15.75">
      <c r="A17" s="5" t="s">
        <v>15</v>
      </c>
      <c r="B17" s="6">
        <v>8.05</v>
      </c>
      <c r="C17" s="6">
        <v>13.2</v>
      </c>
      <c r="D17" s="6">
        <v>1.41</v>
      </c>
      <c r="E17" s="7">
        <f>D17*2.018</f>
        <v>2.8453799999999996</v>
      </c>
      <c r="F17" s="6">
        <f t="shared" si="1"/>
        <v>9.46</v>
      </c>
      <c r="G17" s="7">
        <f t="shared" si="2"/>
        <v>16.045379999999998</v>
      </c>
      <c r="H17" s="6">
        <v>17.9</v>
      </c>
      <c r="I17" s="7">
        <f>H17*I20/H20</f>
        <v>61.787545454545445</v>
      </c>
      <c r="J17" s="7">
        <f t="shared" si="0"/>
        <v>77.83292545454545</v>
      </c>
    </row>
    <row r="18" spans="1:10" ht="15.75">
      <c r="A18" s="5" t="s">
        <v>16</v>
      </c>
      <c r="B18" s="6">
        <v>10.15</v>
      </c>
      <c r="C18" s="6">
        <v>16.6</v>
      </c>
      <c r="D18" s="6">
        <v>1.78</v>
      </c>
      <c r="E18" s="7">
        <f>D18*2.018</f>
        <v>3.59204</v>
      </c>
      <c r="F18" s="6">
        <f t="shared" si="1"/>
        <v>11.93</v>
      </c>
      <c r="G18" s="7">
        <f t="shared" si="2"/>
        <v>20.192040000000002</v>
      </c>
      <c r="H18" s="6">
        <v>18.9</v>
      </c>
      <c r="I18" s="7">
        <f>H18*I20/H20</f>
        <v>65.23936363636362</v>
      </c>
      <c r="J18" s="7">
        <f t="shared" si="0"/>
        <v>85.43140363636363</v>
      </c>
    </row>
    <row r="19" spans="1:10" ht="15.75">
      <c r="A19" s="5" t="s">
        <v>17</v>
      </c>
      <c r="B19" s="6">
        <v>11.89</v>
      </c>
      <c r="C19" s="6">
        <v>19.4</v>
      </c>
      <c r="D19" s="6">
        <v>2.08</v>
      </c>
      <c r="E19" s="7">
        <f>D19*2.018</f>
        <v>4.197439999999999</v>
      </c>
      <c r="F19" s="6">
        <f t="shared" si="1"/>
        <v>13.97</v>
      </c>
      <c r="G19" s="7">
        <f t="shared" si="2"/>
        <v>23.59744</v>
      </c>
      <c r="H19" s="6">
        <v>20.2</v>
      </c>
      <c r="I19" s="7">
        <f>H19*I20/H20</f>
        <v>69.72672727272727</v>
      </c>
      <c r="J19" s="7">
        <f t="shared" si="0"/>
        <v>93.32416727272727</v>
      </c>
    </row>
    <row r="20" spans="1:10" ht="15.75">
      <c r="A20" s="5" t="s">
        <v>18</v>
      </c>
      <c r="B20" s="6">
        <f>SUM(B8:B19)</f>
        <v>75.19999999999999</v>
      </c>
      <c r="C20" s="6">
        <f>SUM(C8:C19)</f>
        <v>123</v>
      </c>
      <c r="D20" s="6">
        <f>SUM(D8:D19)</f>
        <v>13.19</v>
      </c>
      <c r="E20" s="7">
        <f>SUM(E8:E19)</f>
        <v>23.53486</v>
      </c>
      <c r="F20" s="6">
        <f>B20+D20</f>
        <v>88.38999999999999</v>
      </c>
      <c r="G20" s="7">
        <f t="shared" si="2"/>
        <v>146.53486</v>
      </c>
      <c r="H20" s="6">
        <f>SUM(H8:H19)</f>
        <v>220</v>
      </c>
      <c r="I20" s="6">
        <v>759.4</v>
      </c>
      <c r="J20" s="7">
        <f>SUM(J8:J19)</f>
        <v>905.9348599999998</v>
      </c>
    </row>
    <row r="21" ht="12.75">
      <c r="A21" s="2"/>
    </row>
    <row r="25" spans="9:10" ht="14.25" customHeight="1">
      <c r="I25" s="4">
        <f>SUM(I8:I19)</f>
        <v>759.4</v>
      </c>
      <c r="J25">
        <f>G20+I20</f>
        <v>905.93486</v>
      </c>
    </row>
    <row r="26" ht="9.75" customHeight="1"/>
    <row r="27" ht="12.75" hidden="1"/>
    <row r="29" ht="13.5" thickBot="1"/>
    <row r="30" spans="1:7" ht="16.5" thickBot="1">
      <c r="A30" s="11" t="s">
        <v>26</v>
      </c>
      <c r="B30" s="11" t="s">
        <v>5</v>
      </c>
      <c r="C30" s="11" t="s">
        <v>4</v>
      </c>
      <c r="D30" s="9"/>
      <c r="E30" s="9"/>
      <c r="F30" s="9"/>
      <c r="G30" s="9"/>
    </row>
    <row r="31" spans="1:7" ht="15.75">
      <c r="A31" s="12" t="s">
        <v>6</v>
      </c>
      <c r="B31" s="15">
        <v>20.3</v>
      </c>
      <c r="C31" s="18">
        <f>B31*C43/B43</f>
        <v>70.07190909090909</v>
      </c>
      <c r="D31" s="10"/>
      <c r="E31" s="10"/>
      <c r="F31" s="10"/>
      <c r="G31" s="10"/>
    </row>
    <row r="32" spans="1:7" ht="15.75">
      <c r="A32" s="13" t="s">
        <v>7</v>
      </c>
      <c r="B32" s="16">
        <v>20</v>
      </c>
      <c r="C32" s="19">
        <f>B32*C43/B43</f>
        <v>69.03636363636363</v>
      </c>
      <c r="D32" s="10"/>
      <c r="E32" s="10"/>
      <c r="F32" s="10"/>
      <c r="G32" s="10"/>
    </row>
    <row r="33" spans="1:7" ht="15.75">
      <c r="A33" s="13" t="s">
        <v>8</v>
      </c>
      <c r="B33" s="16">
        <v>19.6</v>
      </c>
      <c r="C33" s="19">
        <f>B33*C43/B43</f>
        <v>67.65563636363636</v>
      </c>
      <c r="D33" s="10"/>
      <c r="E33" s="10"/>
      <c r="F33" s="10"/>
      <c r="G33" s="10"/>
    </row>
    <row r="34" spans="1:7" ht="15.75">
      <c r="A34" s="13" t="s">
        <v>9</v>
      </c>
      <c r="B34" s="16">
        <v>18.7</v>
      </c>
      <c r="C34" s="19">
        <f>B34*C43/B43</f>
        <v>64.54899999999999</v>
      </c>
      <c r="D34" s="10"/>
      <c r="E34" s="10"/>
      <c r="F34" s="10"/>
      <c r="G34" s="10"/>
    </row>
    <row r="35" spans="1:7" ht="15.75">
      <c r="A35" s="13" t="s">
        <v>10</v>
      </c>
      <c r="B35" s="16">
        <v>18.1</v>
      </c>
      <c r="C35" s="19">
        <f>B35*C43/B43</f>
        <v>62.477909090909094</v>
      </c>
      <c r="D35" s="10"/>
      <c r="E35" s="10"/>
      <c r="F35" s="10"/>
      <c r="G35" s="10"/>
    </row>
    <row r="36" spans="1:7" ht="15.75">
      <c r="A36" s="13" t="s">
        <v>11</v>
      </c>
      <c r="B36" s="16">
        <v>16.5</v>
      </c>
      <c r="C36" s="19">
        <f>B36*C43/B43</f>
        <v>56.955</v>
      </c>
      <c r="D36" s="10"/>
      <c r="E36" s="10"/>
      <c r="F36" s="10"/>
      <c r="G36" s="10"/>
    </row>
    <row r="37" spans="1:7" ht="15.75">
      <c r="A37" s="13" t="s">
        <v>12</v>
      </c>
      <c r="B37" s="16">
        <v>16.3</v>
      </c>
      <c r="C37" s="19">
        <f>B37*C43/B43</f>
        <v>56.26463636363636</v>
      </c>
      <c r="D37" s="10"/>
      <c r="E37" s="10"/>
      <c r="F37" s="10"/>
      <c r="G37" s="10"/>
    </row>
    <row r="38" spans="1:7" ht="15.75">
      <c r="A38" s="13" t="s">
        <v>13</v>
      </c>
      <c r="B38" s="16">
        <v>16.5</v>
      </c>
      <c r="C38" s="19">
        <f>B38*C43/B43</f>
        <v>56.955</v>
      </c>
      <c r="D38" s="10"/>
      <c r="E38" s="10"/>
      <c r="F38" s="10"/>
      <c r="G38" s="10"/>
    </row>
    <row r="39" spans="1:7" ht="15.75">
      <c r="A39" s="13" t="s">
        <v>14</v>
      </c>
      <c r="B39" s="16">
        <v>17</v>
      </c>
      <c r="C39" s="19">
        <f>B39*C43/B43</f>
        <v>58.68090909090909</v>
      </c>
      <c r="D39" s="10"/>
      <c r="E39" s="10"/>
      <c r="F39" s="10"/>
      <c r="G39" s="10"/>
    </row>
    <row r="40" spans="1:7" ht="15.75">
      <c r="A40" s="13" t="s">
        <v>15</v>
      </c>
      <c r="B40" s="16">
        <v>17.9</v>
      </c>
      <c r="C40" s="19">
        <f>B40*C43/B43</f>
        <v>61.787545454545445</v>
      </c>
      <c r="D40" s="10"/>
      <c r="E40" s="10"/>
      <c r="F40" s="10"/>
      <c r="G40" s="10"/>
    </row>
    <row r="41" spans="1:7" ht="15.75">
      <c r="A41" s="13" t="s">
        <v>16</v>
      </c>
      <c r="B41" s="16">
        <v>18.9</v>
      </c>
      <c r="C41" s="19">
        <f>B41*C43/B43</f>
        <v>65.23936363636362</v>
      </c>
      <c r="D41" s="10"/>
      <c r="E41" s="10"/>
      <c r="F41" s="10"/>
      <c r="G41" s="10"/>
    </row>
    <row r="42" spans="1:7" ht="15.75">
      <c r="A42" s="13" t="s">
        <v>17</v>
      </c>
      <c r="B42" s="16">
        <v>20.2</v>
      </c>
      <c r="C42" s="19">
        <f>B42*C43/B43</f>
        <v>69.72672727272727</v>
      </c>
      <c r="D42" s="10"/>
      <c r="E42" s="10"/>
      <c r="F42" s="10"/>
      <c r="G42" s="10"/>
    </row>
    <row r="43" spans="1:7" ht="16.5" thickBot="1">
      <c r="A43" s="14" t="s">
        <v>18</v>
      </c>
      <c r="B43" s="17">
        <f>SUM(B31:B42)</f>
        <v>220</v>
      </c>
      <c r="C43" s="17">
        <v>759.4</v>
      </c>
      <c r="D43" s="10"/>
      <c r="E43" s="10"/>
      <c r="F43" s="10"/>
      <c r="G43" s="10"/>
    </row>
  </sheetData>
  <mergeCells count="9">
    <mergeCell ref="A6:A7"/>
    <mergeCell ref="B6:C6"/>
    <mergeCell ref="D6:E6"/>
    <mergeCell ref="F6:G6"/>
    <mergeCell ref="H6:I6"/>
    <mergeCell ref="J6:J7"/>
    <mergeCell ref="F1:J1"/>
    <mergeCell ref="E2:J2"/>
    <mergeCell ref="E3:J3"/>
  </mergeCells>
  <printOptions/>
  <pageMargins left="0.75" right="0.75" top="0.74" bottom="2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workbookViewId="0" topLeftCell="A22">
      <selection activeCell="J36" sqref="J36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3.7109375" style="0" customWidth="1"/>
    <col min="4" max="4" width="10.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  <col min="9" max="9" width="11.57421875" style="0" customWidth="1"/>
    <col min="10" max="10" width="17.28125" style="0" customWidth="1"/>
  </cols>
  <sheetData>
    <row r="1" spans="5:15" ht="15.75">
      <c r="E1" s="3"/>
      <c r="F1" s="40" t="s">
        <v>21</v>
      </c>
      <c r="G1" s="40"/>
      <c r="H1" s="40"/>
      <c r="I1" s="40"/>
      <c r="J1" s="40"/>
      <c r="O1" s="1" t="s">
        <v>20</v>
      </c>
    </row>
    <row r="2" spans="5:10" ht="15.75">
      <c r="E2" s="40" t="s">
        <v>19</v>
      </c>
      <c r="F2" s="40"/>
      <c r="G2" s="40"/>
      <c r="H2" s="40"/>
      <c r="I2" s="40"/>
      <c r="J2" s="40"/>
    </row>
    <row r="3" spans="1:10" ht="15.75">
      <c r="A3" s="1" t="s">
        <v>22</v>
      </c>
      <c r="E3" s="40" t="s">
        <v>30</v>
      </c>
      <c r="F3" s="40"/>
      <c r="G3" s="40"/>
      <c r="H3" s="40"/>
      <c r="I3" s="40"/>
      <c r="J3" s="40"/>
    </row>
    <row r="6" spans="1:10" ht="63" customHeight="1">
      <c r="A6" s="38" t="s">
        <v>31</v>
      </c>
      <c r="B6" s="39" t="s">
        <v>0</v>
      </c>
      <c r="C6" s="39"/>
      <c r="D6" s="39" t="s">
        <v>1</v>
      </c>
      <c r="E6" s="39"/>
      <c r="F6" s="39" t="s">
        <v>2</v>
      </c>
      <c r="G6" s="39"/>
      <c r="H6" s="39" t="s">
        <v>3</v>
      </c>
      <c r="I6" s="39"/>
      <c r="J6" s="38" t="s">
        <v>24</v>
      </c>
    </row>
    <row r="7" spans="1:10" ht="15.75">
      <c r="A7" s="38"/>
      <c r="B7" s="5" t="s">
        <v>25</v>
      </c>
      <c r="C7" s="5" t="s">
        <v>4</v>
      </c>
      <c r="D7" s="5" t="s">
        <v>25</v>
      </c>
      <c r="E7" s="5" t="s">
        <v>4</v>
      </c>
      <c r="F7" s="5" t="s">
        <v>25</v>
      </c>
      <c r="G7" s="24" t="s">
        <v>4</v>
      </c>
      <c r="H7" s="24" t="s">
        <v>5</v>
      </c>
      <c r="I7" s="24" t="s">
        <v>4</v>
      </c>
      <c r="J7" s="42"/>
    </row>
    <row r="8" spans="1:10" ht="15.75">
      <c r="A8" s="5" t="s">
        <v>6</v>
      </c>
      <c r="B8" s="6">
        <v>13.99</v>
      </c>
      <c r="C8" s="6">
        <v>22.9</v>
      </c>
      <c r="D8" s="6">
        <v>2.45</v>
      </c>
      <c r="E8" s="7">
        <v>4</v>
      </c>
      <c r="F8" s="25">
        <f aca="true" t="shared" si="0" ref="F8:G12">B8+D8</f>
        <v>16.44</v>
      </c>
      <c r="G8" s="26">
        <f t="shared" si="0"/>
        <v>26.9</v>
      </c>
      <c r="H8" s="28">
        <v>23.64</v>
      </c>
      <c r="I8" s="26">
        <v>81.6</v>
      </c>
      <c r="J8" s="26">
        <f aca="true" t="shared" si="1" ref="J8:J19">G8+I8</f>
        <v>108.5</v>
      </c>
    </row>
    <row r="9" spans="1:10" ht="15.75">
      <c r="A9" s="5" t="s">
        <v>7</v>
      </c>
      <c r="B9" s="6">
        <v>11.05</v>
      </c>
      <c r="C9" s="6">
        <v>18.1</v>
      </c>
      <c r="D9" s="6">
        <v>1.94</v>
      </c>
      <c r="E9" s="6">
        <v>3.2</v>
      </c>
      <c r="F9" s="25">
        <f t="shared" si="0"/>
        <v>12.99</v>
      </c>
      <c r="G9" s="26">
        <f t="shared" si="0"/>
        <v>21.3</v>
      </c>
      <c r="H9" s="28">
        <v>23.29</v>
      </c>
      <c r="I9" s="26">
        <v>80.4</v>
      </c>
      <c r="J9" s="26">
        <f t="shared" si="1"/>
        <v>101.7</v>
      </c>
    </row>
    <row r="10" spans="1:10" ht="15.75">
      <c r="A10" s="5" t="s">
        <v>8</v>
      </c>
      <c r="B10" s="6">
        <v>8.87</v>
      </c>
      <c r="C10" s="6">
        <v>14.5</v>
      </c>
      <c r="D10" s="6">
        <v>1.56</v>
      </c>
      <c r="E10" s="6">
        <v>2.5</v>
      </c>
      <c r="F10" s="25">
        <f t="shared" si="0"/>
        <v>10.43</v>
      </c>
      <c r="G10" s="26">
        <f t="shared" si="0"/>
        <v>17</v>
      </c>
      <c r="H10" s="28">
        <v>22.83</v>
      </c>
      <c r="I10" s="26">
        <v>78.8</v>
      </c>
      <c r="J10" s="26">
        <f t="shared" si="1"/>
        <v>95.8</v>
      </c>
    </row>
    <row r="11" spans="1:10" ht="15.75">
      <c r="A11" s="5" t="s">
        <v>9</v>
      </c>
      <c r="B11" s="6">
        <v>7.67</v>
      </c>
      <c r="C11" s="6">
        <v>12.5</v>
      </c>
      <c r="D11" s="6">
        <v>1.35</v>
      </c>
      <c r="E11" s="6">
        <v>2.2</v>
      </c>
      <c r="F11" s="25">
        <f t="shared" si="0"/>
        <v>9.02</v>
      </c>
      <c r="G11" s="26">
        <f t="shared" si="0"/>
        <v>14.7</v>
      </c>
      <c r="H11" s="28">
        <v>21.78</v>
      </c>
      <c r="I11" s="26">
        <v>75.2</v>
      </c>
      <c r="J11" s="26">
        <f t="shared" si="1"/>
        <v>89.9</v>
      </c>
    </row>
    <row r="12" spans="1:10" ht="15.75">
      <c r="A12" s="5" t="s">
        <v>10</v>
      </c>
      <c r="B12" s="6">
        <v>3.53</v>
      </c>
      <c r="C12" s="6">
        <v>5.8</v>
      </c>
      <c r="D12" s="6">
        <v>0.62</v>
      </c>
      <c r="E12" s="7">
        <v>1</v>
      </c>
      <c r="F12" s="25">
        <f t="shared" si="0"/>
        <v>4.1499999999999995</v>
      </c>
      <c r="G12" s="26">
        <f t="shared" si="0"/>
        <v>6.8</v>
      </c>
      <c r="H12" s="28">
        <v>21.08</v>
      </c>
      <c r="I12" s="26">
        <v>72.8</v>
      </c>
      <c r="J12" s="26">
        <f t="shared" si="1"/>
        <v>79.6</v>
      </c>
    </row>
    <row r="13" spans="1:10" ht="15.75">
      <c r="A13" s="5" t="s">
        <v>11</v>
      </c>
      <c r="B13" s="6"/>
      <c r="C13" s="6"/>
      <c r="D13" s="6"/>
      <c r="E13" s="6"/>
      <c r="F13" s="25">
        <f aca="true" t="shared" si="2" ref="F13:F20">B13+D13</f>
        <v>0</v>
      </c>
      <c r="G13" s="26"/>
      <c r="H13" s="28">
        <v>19.22</v>
      </c>
      <c r="I13" s="26">
        <v>66.3</v>
      </c>
      <c r="J13" s="26">
        <f t="shared" si="1"/>
        <v>66.3</v>
      </c>
    </row>
    <row r="14" spans="1:10" ht="15.75">
      <c r="A14" s="5" t="s">
        <v>12</v>
      </c>
      <c r="B14" s="6"/>
      <c r="C14" s="6"/>
      <c r="D14" s="6"/>
      <c r="E14" s="6"/>
      <c r="F14" s="25">
        <f t="shared" si="2"/>
        <v>0</v>
      </c>
      <c r="G14" s="26"/>
      <c r="H14" s="28">
        <v>18.98</v>
      </c>
      <c r="I14" s="26">
        <v>65.5</v>
      </c>
      <c r="J14" s="26">
        <f t="shared" si="1"/>
        <v>65.5</v>
      </c>
    </row>
    <row r="15" spans="1:10" ht="15.75">
      <c r="A15" s="5" t="s">
        <v>13</v>
      </c>
      <c r="B15" s="6"/>
      <c r="C15" s="6"/>
      <c r="D15" s="6"/>
      <c r="E15" s="6"/>
      <c r="F15" s="25">
        <f t="shared" si="2"/>
        <v>0</v>
      </c>
      <c r="G15" s="26"/>
      <c r="H15" s="28">
        <v>19.22</v>
      </c>
      <c r="I15" s="26">
        <v>66.3</v>
      </c>
      <c r="J15" s="26">
        <f t="shared" si="1"/>
        <v>66.3</v>
      </c>
    </row>
    <row r="16" spans="1:10" ht="15.75">
      <c r="A16" s="5" t="s">
        <v>14</v>
      </c>
      <c r="B16" s="6"/>
      <c r="C16" s="6"/>
      <c r="D16" s="6"/>
      <c r="E16" s="6"/>
      <c r="F16" s="25">
        <f t="shared" si="2"/>
        <v>0</v>
      </c>
      <c r="G16" s="26"/>
      <c r="H16" s="28">
        <v>19.8</v>
      </c>
      <c r="I16" s="26">
        <v>68.3</v>
      </c>
      <c r="J16" s="26">
        <f t="shared" si="1"/>
        <v>68.3</v>
      </c>
    </row>
    <row r="17" spans="1:10" ht="15.75">
      <c r="A17" s="5" t="s">
        <v>15</v>
      </c>
      <c r="B17" s="6">
        <v>8.05</v>
      </c>
      <c r="C17" s="6">
        <v>13.2</v>
      </c>
      <c r="D17" s="6">
        <v>1.41</v>
      </c>
      <c r="E17" s="7">
        <f>D17*2.018</f>
        <v>2.8453799999999996</v>
      </c>
      <c r="F17" s="25">
        <f t="shared" si="2"/>
        <v>9.46</v>
      </c>
      <c r="G17" s="26">
        <f>C17+E17</f>
        <v>16.045379999999998</v>
      </c>
      <c r="H17" s="28">
        <v>20.85</v>
      </c>
      <c r="I17" s="26">
        <v>72</v>
      </c>
      <c r="J17" s="26">
        <f t="shared" si="1"/>
        <v>88.04538</v>
      </c>
    </row>
    <row r="18" spans="1:10" ht="15.75">
      <c r="A18" s="5" t="s">
        <v>16</v>
      </c>
      <c r="B18" s="6">
        <v>10.15</v>
      </c>
      <c r="C18" s="6">
        <v>16.6</v>
      </c>
      <c r="D18" s="6">
        <v>1.78</v>
      </c>
      <c r="E18" s="7">
        <f>D18*2.018</f>
        <v>3.59204</v>
      </c>
      <c r="F18" s="25">
        <f t="shared" si="2"/>
        <v>11.93</v>
      </c>
      <c r="G18" s="26">
        <f>C18+E18</f>
        <v>20.192040000000002</v>
      </c>
      <c r="H18" s="28">
        <v>22.01</v>
      </c>
      <c r="I18" s="26">
        <v>76</v>
      </c>
      <c r="J18" s="26">
        <f t="shared" si="1"/>
        <v>96.19204</v>
      </c>
    </row>
    <row r="19" spans="1:10" ht="15.75">
      <c r="A19" s="5" t="s">
        <v>17</v>
      </c>
      <c r="B19" s="6">
        <v>11.89</v>
      </c>
      <c r="C19" s="6">
        <v>19.4</v>
      </c>
      <c r="D19" s="6">
        <v>2.08</v>
      </c>
      <c r="E19" s="7">
        <f>D19*2.018</f>
        <v>4.197439999999999</v>
      </c>
      <c r="F19" s="25">
        <f t="shared" si="2"/>
        <v>13.97</v>
      </c>
      <c r="G19" s="26">
        <f>C19+E19</f>
        <v>23.59744</v>
      </c>
      <c r="H19" s="28">
        <v>23.52</v>
      </c>
      <c r="I19" s="26">
        <v>81.2</v>
      </c>
      <c r="J19" s="26">
        <f t="shared" si="1"/>
        <v>104.79744</v>
      </c>
    </row>
    <row r="20" spans="1:10" ht="15.75">
      <c r="A20" s="5" t="s">
        <v>18</v>
      </c>
      <c r="B20" s="6">
        <f>SUM(B8:B19)</f>
        <v>75.19999999999999</v>
      </c>
      <c r="C20" s="6">
        <f>SUM(C8:C19)</f>
        <v>123</v>
      </c>
      <c r="D20" s="6">
        <f>SUM(D8:D19)</f>
        <v>13.19</v>
      </c>
      <c r="E20" s="7">
        <f>SUM(E8:E19)</f>
        <v>23.53486</v>
      </c>
      <c r="F20" s="25">
        <f t="shared" si="2"/>
        <v>88.38999999999999</v>
      </c>
      <c r="G20" s="26">
        <f>C20+E20</f>
        <v>146.53486</v>
      </c>
      <c r="H20" s="26">
        <f>SUM(H8:H19)</f>
        <v>256.21999999999997</v>
      </c>
      <c r="I20" s="27">
        <f>SUM(I8:I19)</f>
        <v>884.4</v>
      </c>
      <c r="J20" s="26">
        <f>SUM(J8:J19)</f>
        <v>1030.9348599999998</v>
      </c>
    </row>
    <row r="21" ht="12.75">
      <c r="A21" s="2"/>
    </row>
    <row r="23" spans="1:3" ht="78.75" customHeight="1">
      <c r="A23" s="41" t="s">
        <v>29</v>
      </c>
      <c r="B23" s="41"/>
      <c r="C23" s="41"/>
    </row>
    <row r="24" ht="13.5" thickBot="1"/>
    <row r="25" spans="1:7" ht="16.5" thickBot="1">
      <c r="A25" s="11" t="s">
        <v>26</v>
      </c>
      <c r="B25" s="11" t="s">
        <v>5</v>
      </c>
      <c r="C25" s="11" t="s">
        <v>4</v>
      </c>
      <c r="D25" s="9"/>
      <c r="E25" s="9"/>
      <c r="F25" s="9"/>
      <c r="G25" s="9"/>
    </row>
    <row r="26" spans="1:9" ht="15.75">
      <c r="A26" s="12" t="s">
        <v>6</v>
      </c>
      <c r="B26" s="15">
        <v>20.3</v>
      </c>
      <c r="C26" s="18">
        <f>B26*C38/B38</f>
        <v>70.07190909090909</v>
      </c>
      <c r="D26" s="10"/>
      <c r="E26" s="21">
        <f>B26*100/B38</f>
        <v>9.227272727272727</v>
      </c>
      <c r="F26" s="20">
        <f>E26*0.362</f>
        <v>3.340272727272727</v>
      </c>
      <c r="G26" s="10"/>
      <c r="H26" s="22">
        <f>F26+B26</f>
        <v>23.640272727272727</v>
      </c>
      <c r="I26" s="18">
        <f>H26*I38/H38</f>
        <v>81.60192322314049</v>
      </c>
    </row>
    <row r="27" spans="1:9" ht="15.75">
      <c r="A27" s="13" t="s">
        <v>7</v>
      </c>
      <c r="B27" s="16">
        <v>20</v>
      </c>
      <c r="C27" s="19">
        <f>B27*C38/B38</f>
        <v>69.03636363636363</v>
      </c>
      <c r="D27" s="10"/>
      <c r="E27" s="21">
        <f>B27*100/B38</f>
        <v>9.090909090909092</v>
      </c>
      <c r="F27" s="20">
        <f aca="true" t="shared" si="3" ref="F27:F37">E27*0.362</f>
        <v>3.290909090909091</v>
      </c>
      <c r="G27" s="10"/>
      <c r="H27" s="22">
        <f aca="true" t="shared" si="4" ref="H27:H37">F27+B27</f>
        <v>23.29090909090909</v>
      </c>
      <c r="I27" s="19">
        <f>H27*I38/H38</f>
        <v>80.39598347107437</v>
      </c>
    </row>
    <row r="28" spans="1:9" ht="15.75">
      <c r="A28" s="13" t="s">
        <v>8</v>
      </c>
      <c r="B28" s="16">
        <v>19.6</v>
      </c>
      <c r="C28" s="19">
        <f>B28*C38/B38</f>
        <v>67.65563636363636</v>
      </c>
      <c r="D28" s="10"/>
      <c r="E28" s="21">
        <f>B28*100/B38</f>
        <v>8.90909090909091</v>
      </c>
      <c r="F28" s="20">
        <f t="shared" si="3"/>
        <v>3.2250909090909095</v>
      </c>
      <c r="G28" s="10"/>
      <c r="H28" s="22">
        <f t="shared" si="4"/>
        <v>22.82509090909091</v>
      </c>
      <c r="I28" s="19">
        <f>H28*I38/H38</f>
        <v>78.7880638016529</v>
      </c>
    </row>
    <row r="29" spans="1:9" ht="15.75">
      <c r="A29" s="13" t="s">
        <v>9</v>
      </c>
      <c r="B29" s="16">
        <v>18.7</v>
      </c>
      <c r="C29" s="19">
        <f>B29*C38/B38</f>
        <v>64.54899999999999</v>
      </c>
      <c r="D29" s="10"/>
      <c r="E29" s="21">
        <f>B29*100/B38</f>
        <v>8.5</v>
      </c>
      <c r="F29" s="20">
        <f t="shared" si="3"/>
        <v>3.077</v>
      </c>
      <c r="G29" s="10"/>
      <c r="H29" s="22">
        <f t="shared" si="4"/>
        <v>21.777</v>
      </c>
      <c r="I29" s="19">
        <f>H29*I38/H38</f>
        <v>75.17024454545455</v>
      </c>
    </row>
    <row r="30" spans="1:9" ht="15.75">
      <c r="A30" s="13" t="s">
        <v>10</v>
      </c>
      <c r="B30" s="16">
        <v>18.1</v>
      </c>
      <c r="C30" s="19">
        <f>B30*C38/B38</f>
        <v>62.477909090909094</v>
      </c>
      <c r="D30" s="10"/>
      <c r="E30" s="21">
        <f>B30*100/B38</f>
        <v>8.227272727272728</v>
      </c>
      <c r="F30" s="20">
        <f t="shared" si="3"/>
        <v>2.9782727272727274</v>
      </c>
      <c r="G30" s="10"/>
      <c r="H30" s="22">
        <f t="shared" si="4"/>
        <v>21.07827272727273</v>
      </c>
      <c r="I30" s="19">
        <f>H30*I38/H38</f>
        <v>72.75836504132232</v>
      </c>
    </row>
    <row r="31" spans="1:9" ht="15.75">
      <c r="A31" s="13" t="s">
        <v>11</v>
      </c>
      <c r="B31" s="16">
        <v>16.5</v>
      </c>
      <c r="C31" s="19">
        <f>B31*C38/B38</f>
        <v>56.955</v>
      </c>
      <c r="D31" s="10"/>
      <c r="E31" s="21">
        <f>B31*100/B38</f>
        <v>7.5</v>
      </c>
      <c r="F31" s="20">
        <f t="shared" si="3"/>
        <v>2.715</v>
      </c>
      <c r="G31" s="10"/>
      <c r="H31" s="22">
        <f t="shared" si="4"/>
        <v>19.215</v>
      </c>
      <c r="I31" s="19">
        <f>H31*I38/H38</f>
        <v>66.32668636363637</v>
      </c>
    </row>
    <row r="32" spans="1:9" ht="15.75">
      <c r="A32" s="13" t="s">
        <v>12</v>
      </c>
      <c r="B32" s="16">
        <v>16.3</v>
      </c>
      <c r="C32" s="19">
        <f>B32*C38/B38</f>
        <v>56.26463636363636</v>
      </c>
      <c r="D32" s="10"/>
      <c r="E32" s="21">
        <f>B32*100/B38</f>
        <v>7.409090909090909</v>
      </c>
      <c r="F32" s="20">
        <f t="shared" si="3"/>
        <v>2.682090909090909</v>
      </c>
      <c r="G32" s="10"/>
      <c r="H32" s="22">
        <f t="shared" si="4"/>
        <v>18.98209090909091</v>
      </c>
      <c r="I32" s="19">
        <f>H32*I38/H38</f>
        <v>65.52272652892562</v>
      </c>
    </row>
    <row r="33" spans="1:9" ht="15.75">
      <c r="A33" s="13" t="s">
        <v>13</v>
      </c>
      <c r="B33" s="16">
        <v>16.5</v>
      </c>
      <c r="C33" s="19">
        <f>B33*C38/B38</f>
        <v>56.955</v>
      </c>
      <c r="D33" s="10"/>
      <c r="E33" s="21">
        <f>B33*100/B38</f>
        <v>7.5</v>
      </c>
      <c r="F33" s="20">
        <f t="shared" si="3"/>
        <v>2.715</v>
      </c>
      <c r="G33" s="10"/>
      <c r="H33" s="22">
        <f t="shared" si="4"/>
        <v>19.215</v>
      </c>
      <c r="I33" s="19">
        <f>H33*I38/H38</f>
        <v>66.32668636363637</v>
      </c>
    </row>
    <row r="34" spans="1:9" ht="15.75">
      <c r="A34" s="13" t="s">
        <v>14</v>
      </c>
      <c r="B34" s="16">
        <v>17</v>
      </c>
      <c r="C34" s="19">
        <f>B34*C38/B38</f>
        <v>58.68090909090909</v>
      </c>
      <c r="D34" s="10"/>
      <c r="E34" s="21">
        <f>B34*100/B38</f>
        <v>7.7272727272727275</v>
      </c>
      <c r="F34" s="20">
        <f t="shared" si="3"/>
        <v>2.7972727272727274</v>
      </c>
      <c r="G34" s="10"/>
      <c r="H34" s="22">
        <f t="shared" si="4"/>
        <v>19.797272727272727</v>
      </c>
      <c r="I34" s="19">
        <f>H34*I38/H38</f>
        <v>68.33658595041322</v>
      </c>
    </row>
    <row r="35" spans="1:9" ht="15.75">
      <c r="A35" s="13" t="s">
        <v>15</v>
      </c>
      <c r="B35" s="16">
        <v>17.9</v>
      </c>
      <c r="C35" s="19">
        <f>B35*C38/B38</f>
        <v>61.787545454545445</v>
      </c>
      <c r="D35" s="10"/>
      <c r="E35" s="21">
        <f>B35*100/B38</f>
        <v>8.136363636363635</v>
      </c>
      <c r="F35" s="20">
        <f t="shared" si="3"/>
        <v>2.945363636363636</v>
      </c>
      <c r="G35" s="10"/>
      <c r="H35" s="22">
        <f t="shared" si="4"/>
        <v>20.845363636363636</v>
      </c>
      <c r="I35" s="19">
        <f>H35*I38/H38</f>
        <v>71.95440520661155</v>
      </c>
    </row>
    <row r="36" spans="1:9" ht="15.75">
      <c r="A36" s="13" t="s">
        <v>16</v>
      </c>
      <c r="B36" s="16">
        <v>18.9</v>
      </c>
      <c r="C36" s="19">
        <f>B36*C38/B38</f>
        <v>65.23936363636362</v>
      </c>
      <c r="D36" s="10"/>
      <c r="E36" s="21">
        <f>B36*100/B38</f>
        <v>8.59090909090909</v>
      </c>
      <c r="F36" s="20">
        <f t="shared" si="3"/>
        <v>3.1099090909090905</v>
      </c>
      <c r="G36" s="10"/>
      <c r="H36" s="22">
        <f t="shared" si="4"/>
        <v>22.00990909090909</v>
      </c>
      <c r="I36" s="19">
        <f>H36*I38/H38</f>
        <v>75.97420438016529</v>
      </c>
    </row>
    <row r="37" spans="1:9" ht="15.75">
      <c r="A37" s="13" t="s">
        <v>17</v>
      </c>
      <c r="B37" s="16">
        <v>20.2</v>
      </c>
      <c r="C37" s="19">
        <f>B37*C38/B38</f>
        <v>69.72672727272727</v>
      </c>
      <c r="D37" s="10"/>
      <c r="E37" s="21">
        <f>B37*100/B38</f>
        <v>9.181818181818182</v>
      </c>
      <c r="F37" s="20">
        <f t="shared" si="3"/>
        <v>3.3238181818181816</v>
      </c>
      <c r="G37" s="10"/>
      <c r="H37" s="22">
        <f t="shared" si="4"/>
        <v>23.523818181818182</v>
      </c>
      <c r="I37" s="19">
        <f>H37*I38/H38</f>
        <v>81.19994330578513</v>
      </c>
    </row>
    <row r="38" spans="1:10" ht="16.5" thickBot="1">
      <c r="A38" s="14" t="s">
        <v>18</v>
      </c>
      <c r="B38" s="17">
        <f>SUM(B26:B37)</f>
        <v>220</v>
      </c>
      <c r="C38" s="17">
        <v>759.4</v>
      </c>
      <c r="D38" s="10"/>
      <c r="E38" s="17">
        <f>SUM(E26:E37)</f>
        <v>100.00000000000003</v>
      </c>
      <c r="F38" s="17">
        <f>SUM(F26:F37)</f>
        <v>36.2</v>
      </c>
      <c r="G38" s="23">
        <f>SUM(I26:I37)</f>
        <v>884.3558181818181</v>
      </c>
      <c r="H38" s="17">
        <f>SUM(H26:H37)</f>
        <v>256.2</v>
      </c>
      <c r="I38" s="4">
        <f>H38*J38</f>
        <v>884.3558181818181</v>
      </c>
      <c r="J38">
        <f>C38/B38</f>
        <v>3.4518181818181817</v>
      </c>
    </row>
    <row r="40" spans="1:10" ht="12.75">
      <c r="A40" s="41" t="s">
        <v>32</v>
      </c>
      <c r="B40" s="41"/>
      <c r="C40" s="41"/>
      <c r="D40" s="41"/>
      <c r="E40" s="41"/>
      <c r="F40" s="41"/>
      <c r="G40" s="41"/>
      <c r="H40" s="41"/>
      <c r="I40" s="41"/>
      <c r="J40" s="41"/>
    </row>
  </sheetData>
  <mergeCells count="11">
    <mergeCell ref="F1:J1"/>
    <mergeCell ref="E2:J2"/>
    <mergeCell ref="E3:J3"/>
    <mergeCell ref="A6:A7"/>
    <mergeCell ref="B6:C6"/>
    <mergeCell ref="D6:E6"/>
    <mergeCell ref="F6:G6"/>
    <mergeCell ref="A40:J40"/>
    <mergeCell ref="A23:C23"/>
    <mergeCell ref="H6:I6"/>
    <mergeCell ref="J6:J7"/>
  </mergeCells>
  <printOptions/>
  <pageMargins left="0.75" right="0.75" top="0.74" bottom="2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workbookViewId="0" topLeftCell="D1">
      <selection activeCell="P13" sqref="P13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3.7109375" style="0" customWidth="1"/>
    <col min="4" max="4" width="10.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  <col min="9" max="9" width="11.57421875" style="0" customWidth="1"/>
    <col min="10" max="10" width="17.28125" style="0" customWidth="1"/>
    <col min="11" max="11" width="9.57421875" style="0" bestFit="1" customWidth="1"/>
  </cols>
  <sheetData>
    <row r="1" spans="5:15" ht="15.75">
      <c r="E1" s="3"/>
      <c r="F1" s="43" t="s">
        <v>21</v>
      </c>
      <c r="G1" s="43"/>
      <c r="H1" s="43"/>
      <c r="I1" s="43"/>
      <c r="J1" s="43"/>
      <c r="O1" s="1" t="s">
        <v>20</v>
      </c>
    </row>
    <row r="2" spans="5:10" ht="15.75">
      <c r="E2" s="43" t="s">
        <v>33</v>
      </c>
      <c r="F2" s="43"/>
      <c r="G2" s="43"/>
      <c r="H2" s="43"/>
      <c r="I2" s="43"/>
      <c r="J2" s="43"/>
    </row>
    <row r="3" spans="1:10" ht="15.75">
      <c r="A3" s="1" t="s">
        <v>22</v>
      </c>
      <c r="E3" s="43" t="s">
        <v>34</v>
      </c>
      <c r="F3" s="43"/>
      <c r="G3" s="43"/>
      <c r="H3" s="43"/>
      <c r="I3" s="43"/>
      <c r="J3" s="43"/>
    </row>
    <row r="6" spans="1:10" ht="63" customHeight="1">
      <c r="A6" s="38" t="s">
        <v>31</v>
      </c>
      <c r="B6" s="39" t="s">
        <v>0</v>
      </c>
      <c r="C6" s="39"/>
      <c r="D6" s="39" t="s">
        <v>1</v>
      </c>
      <c r="E6" s="39"/>
      <c r="F6" s="39" t="s">
        <v>2</v>
      </c>
      <c r="G6" s="39"/>
      <c r="H6" s="39" t="s">
        <v>3</v>
      </c>
      <c r="I6" s="39"/>
      <c r="J6" s="38" t="s">
        <v>24</v>
      </c>
    </row>
    <row r="7" spans="1:10" ht="15.75">
      <c r="A7" s="38"/>
      <c r="B7" s="5" t="s">
        <v>25</v>
      </c>
      <c r="C7" s="5" t="s">
        <v>4</v>
      </c>
      <c r="D7" s="5" t="s">
        <v>25</v>
      </c>
      <c r="E7" s="5" t="s">
        <v>4</v>
      </c>
      <c r="F7" s="5" t="s">
        <v>25</v>
      </c>
      <c r="G7" s="24" t="s">
        <v>4</v>
      </c>
      <c r="H7" s="24" t="s">
        <v>5</v>
      </c>
      <c r="I7" s="24" t="s">
        <v>4</v>
      </c>
      <c r="J7" s="42"/>
    </row>
    <row r="8" spans="1:12" ht="15.75">
      <c r="A8" s="5" t="s">
        <v>6</v>
      </c>
      <c r="B8" s="6">
        <v>9.99</v>
      </c>
      <c r="C8" s="6">
        <v>22.9</v>
      </c>
      <c r="D8" s="6">
        <v>2.45</v>
      </c>
      <c r="E8" s="7">
        <v>5.54</v>
      </c>
      <c r="F8" s="25">
        <f aca="true" t="shared" si="0" ref="F8:G12">B8+D8</f>
        <v>12.440000000000001</v>
      </c>
      <c r="G8" s="26">
        <f t="shared" si="0"/>
        <v>28.439999999999998</v>
      </c>
      <c r="H8" s="32">
        <v>37.9</v>
      </c>
      <c r="I8" s="34">
        <f>L8*0.05+L8</f>
        <v>160.6815</v>
      </c>
      <c r="J8" s="26">
        <f>G8+I8</f>
        <v>189.1215</v>
      </c>
      <c r="K8">
        <f>L8*1.05</f>
        <v>160.6815</v>
      </c>
      <c r="L8">
        <v>153.03</v>
      </c>
    </row>
    <row r="9" spans="1:12" ht="15.75">
      <c r="A9" s="5" t="s">
        <v>7</v>
      </c>
      <c r="B9" s="6">
        <v>5.05</v>
      </c>
      <c r="C9" s="6">
        <v>18.1</v>
      </c>
      <c r="D9" s="6">
        <v>1.94</v>
      </c>
      <c r="E9" s="7">
        <v>4.4</v>
      </c>
      <c r="F9" s="25">
        <f t="shared" si="0"/>
        <v>6.99</v>
      </c>
      <c r="G9" s="26">
        <f t="shared" si="0"/>
        <v>22.5</v>
      </c>
      <c r="H9" s="32">
        <v>27.5</v>
      </c>
      <c r="I9" s="34">
        <f aca="true" t="shared" si="1" ref="I9:I19">L9*0.05+L9</f>
        <v>121.275</v>
      </c>
      <c r="J9" s="26">
        <f aca="true" t="shared" si="2" ref="J9:J19">G9+I9</f>
        <v>143.775</v>
      </c>
      <c r="L9">
        <v>115.5</v>
      </c>
    </row>
    <row r="10" spans="1:12" ht="15.75">
      <c r="A10" s="5" t="s">
        <v>8</v>
      </c>
      <c r="B10" s="6">
        <v>4.87</v>
      </c>
      <c r="C10" s="6">
        <v>14.5</v>
      </c>
      <c r="D10" s="6">
        <v>1.56</v>
      </c>
      <c r="E10" s="7">
        <v>3.5</v>
      </c>
      <c r="F10" s="25">
        <f t="shared" si="0"/>
        <v>6.43</v>
      </c>
      <c r="G10" s="26">
        <f t="shared" si="0"/>
        <v>18</v>
      </c>
      <c r="H10" s="32">
        <v>28.23</v>
      </c>
      <c r="I10" s="34">
        <f t="shared" si="1"/>
        <v>123.774</v>
      </c>
      <c r="J10" s="26">
        <f t="shared" si="2"/>
        <v>141.774</v>
      </c>
      <c r="L10">
        <v>117.88</v>
      </c>
    </row>
    <row r="11" spans="1:12" ht="15.75">
      <c r="A11" s="5" t="s">
        <v>9</v>
      </c>
      <c r="B11" s="6">
        <v>4.67</v>
      </c>
      <c r="C11" s="6">
        <v>12.5</v>
      </c>
      <c r="D11" s="6">
        <v>1.35</v>
      </c>
      <c r="E11" s="7">
        <v>3</v>
      </c>
      <c r="F11" s="25">
        <f t="shared" si="0"/>
        <v>6.02</v>
      </c>
      <c r="G11" s="26">
        <f t="shared" si="0"/>
        <v>15.5</v>
      </c>
      <c r="H11" s="32">
        <v>17.43</v>
      </c>
      <c r="I11" s="34">
        <f t="shared" si="1"/>
        <v>76.29299999999999</v>
      </c>
      <c r="J11" s="26">
        <f t="shared" si="2"/>
        <v>91.79299999999999</v>
      </c>
      <c r="L11">
        <v>72.66</v>
      </c>
    </row>
    <row r="12" spans="1:12" ht="15.75">
      <c r="A12" s="5" t="s">
        <v>10</v>
      </c>
      <c r="B12" s="6">
        <v>0.53</v>
      </c>
      <c r="C12" s="6">
        <v>5.8</v>
      </c>
      <c r="D12" s="6">
        <v>0.62</v>
      </c>
      <c r="E12" s="7">
        <v>0.4</v>
      </c>
      <c r="F12" s="25">
        <f t="shared" si="0"/>
        <v>1.15</v>
      </c>
      <c r="G12" s="26">
        <f t="shared" si="0"/>
        <v>6.2</v>
      </c>
      <c r="H12" s="32">
        <v>17.73</v>
      </c>
      <c r="I12" s="34">
        <f t="shared" si="1"/>
        <v>75.726</v>
      </c>
      <c r="J12" s="26">
        <f t="shared" si="2"/>
        <v>81.926</v>
      </c>
      <c r="L12">
        <v>72.12</v>
      </c>
    </row>
    <row r="13" spans="1:12" ht="15.75">
      <c r="A13" s="5" t="s">
        <v>11</v>
      </c>
      <c r="B13" s="6"/>
      <c r="C13" s="6"/>
      <c r="D13" s="6"/>
      <c r="E13" s="7"/>
      <c r="F13" s="25"/>
      <c r="G13" s="26"/>
      <c r="H13" s="32">
        <v>15.59</v>
      </c>
      <c r="I13" s="34">
        <f t="shared" si="1"/>
        <v>65.709</v>
      </c>
      <c r="J13" s="26">
        <f t="shared" si="2"/>
        <v>65.709</v>
      </c>
      <c r="L13">
        <v>62.58</v>
      </c>
    </row>
    <row r="14" spans="1:12" ht="15.75">
      <c r="A14" s="5" t="s">
        <v>12</v>
      </c>
      <c r="B14" s="6"/>
      <c r="C14" s="6"/>
      <c r="D14" s="6"/>
      <c r="E14" s="7"/>
      <c r="F14" s="25"/>
      <c r="G14" s="26"/>
      <c r="H14" s="32">
        <v>17.3</v>
      </c>
      <c r="I14" s="34">
        <f t="shared" si="1"/>
        <v>71.79899999999999</v>
      </c>
      <c r="J14" s="26">
        <f t="shared" si="2"/>
        <v>71.79899999999999</v>
      </c>
      <c r="L14">
        <v>68.38</v>
      </c>
    </row>
    <row r="15" spans="1:12" ht="15.75">
      <c r="A15" s="5" t="s">
        <v>13</v>
      </c>
      <c r="B15" s="6"/>
      <c r="C15" s="6"/>
      <c r="D15" s="6"/>
      <c r="E15" s="7"/>
      <c r="F15" s="25"/>
      <c r="G15" s="26"/>
      <c r="H15" s="32">
        <v>16.7</v>
      </c>
      <c r="I15" s="34">
        <f t="shared" si="1"/>
        <v>68.52300000000001</v>
      </c>
      <c r="J15" s="26">
        <f t="shared" si="2"/>
        <v>68.52300000000001</v>
      </c>
      <c r="L15">
        <v>65.26</v>
      </c>
    </row>
    <row r="16" spans="1:12" ht="15.75">
      <c r="A16" s="5" t="s">
        <v>14</v>
      </c>
      <c r="B16" s="6"/>
      <c r="C16" s="6"/>
      <c r="D16" s="6"/>
      <c r="E16" s="7"/>
      <c r="F16" s="25"/>
      <c r="G16" s="26"/>
      <c r="H16" s="32">
        <v>22.95</v>
      </c>
      <c r="I16" s="34">
        <f t="shared" si="1"/>
        <v>97.965</v>
      </c>
      <c r="J16" s="26">
        <f t="shared" si="2"/>
        <v>97.965</v>
      </c>
      <c r="L16">
        <v>93.3</v>
      </c>
    </row>
    <row r="17" spans="1:12" ht="15.75">
      <c r="A17" s="5" t="s">
        <v>15</v>
      </c>
      <c r="B17" s="6">
        <v>2.05</v>
      </c>
      <c r="C17" s="6">
        <v>13.2</v>
      </c>
      <c r="D17" s="6">
        <v>1.41</v>
      </c>
      <c r="E17" s="7">
        <v>3</v>
      </c>
      <c r="F17" s="25">
        <f aca="true" t="shared" si="3" ref="F17:G20">B17+D17</f>
        <v>3.46</v>
      </c>
      <c r="G17" s="26">
        <f t="shared" si="3"/>
        <v>16.2</v>
      </c>
      <c r="H17" s="32">
        <v>16.4</v>
      </c>
      <c r="I17" s="34">
        <f t="shared" si="1"/>
        <v>68.166</v>
      </c>
      <c r="J17" s="26">
        <f t="shared" si="2"/>
        <v>84.366</v>
      </c>
      <c r="L17">
        <v>64.92</v>
      </c>
    </row>
    <row r="18" spans="1:12" ht="15.75">
      <c r="A18" s="5" t="s">
        <v>16</v>
      </c>
      <c r="B18" s="6">
        <v>5.15</v>
      </c>
      <c r="C18" s="6">
        <v>16.6</v>
      </c>
      <c r="D18" s="6">
        <v>1.78</v>
      </c>
      <c r="E18" s="7">
        <v>3.8</v>
      </c>
      <c r="F18" s="25">
        <f t="shared" si="3"/>
        <v>6.930000000000001</v>
      </c>
      <c r="G18" s="26">
        <f t="shared" si="3"/>
        <v>20.400000000000002</v>
      </c>
      <c r="H18" s="32">
        <v>17.29</v>
      </c>
      <c r="I18" s="34">
        <f t="shared" si="1"/>
        <v>73.71000000000001</v>
      </c>
      <c r="J18" s="26">
        <f t="shared" si="2"/>
        <v>94.11000000000001</v>
      </c>
      <c r="L18">
        <v>70.2</v>
      </c>
    </row>
    <row r="19" spans="1:12" ht="15.75">
      <c r="A19" s="5" t="s">
        <v>17</v>
      </c>
      <c r="B19" s="6">
        <v>5.89</v>
      </c>
      <c r="C19" s="6">
        <v>19.4</v>
      </c>
      <c r="D19" s="6">
        <v>2.08</v>
      </c>
      <c r="E19" s="7">
        <v>4.4</v>
      </c>
      <c r="F19" s="25">
        <f t="shared" si="3"/>
        <v>7.97</v>
      </c>
      <c r="G19" s="26">
        <f t="shared" si="3"/>
        <v>23.799999999999997</v>
      </c>
      <c r="H19" s="32">
        <v>21.2</v>
      </c>
      <c r="I19" s="34">
        <f t="shared" si="1"/>
        <v>90.17399999999999</v>
      </c>
      <c r="J19" s="26">
        <f t="shared" si="2"/>
        <v>113.97399999999999</v>
      </c>
      <c r="L19">
        <v>85.88</v>
      </c>
    </row>
    <row r="20" spans="1:10" ht="15.75">
      <c r="A20" s="5" t="s">
        <v>18</v>
      </c>
      <c r="B20" s="6">
        <f>SUM(B8:B19)</f>
        <v>38.2</v>
      </c>
      <c r="C20" s="6">
        <f>SUM(C8:C19)</f>
        <v>123</v>
      </c>
      <c r="D20" s="6">
        <f>SUM(D8:D19)</f>
        <v>13.19</v>
      </c>
      <c r="E20" s="7">
        <f>SUM(E8:E19)</f>
        <v>28.04</v>
      </c>
      <c r="F20" s="25">
        <f t="shared" si="3"/>
        <v>51.39</v>
      </c>
      <c r="G20" s="26">
        <f t="shared" si="3"/>
        <v>151.04</v>
      </c>
      <c r="H20" s="35">
        <f>SUM(H8:H19)</f>
        <v>256.21999999999997</v>
      </c>
      <c r="I20" s="37">
        <f>SUM(I8:I19)</f>
        <v>1093.7955</v>
      </c>
      <c r="J20" s="36">
        <f>SUM(J8:J19)</f>
        <v>1244.8355</v>
      </c>
    </row>
    <row r="21" ht="12.75">
      <c r="A21" s="2"/>
    </row>
    <row r="23" spans="1:3" ht="78.75" customHeight="1">
      <c r="A23" s="41"/>
      <c r="B23" s="41"/>
      <c r="C23" s="41"/>
    </row>
    <row r="24" ht="13.5" thickBot="1"/>
    <row r="25" spans="1:7" ht="16.5" thickBot="1">
      <c r="A25" s="11"/>
      <c r="B25" s="11"/>
      <c r="C25" s="11"/>
      <c r="D25" s="9"/>
      <c r="E25" s="9"/>
      <c r="F25" s="9"/>
      <c r="G25" s="9"/>
    </row>
    <row r="26" spans="1:9" ht="15.75">
      <c r="A26" s="12"/>
      <c r="B26" s="15"/>
      <c r="C26" s="18"/>
      <c r="D26" s="10"/>
      <c r="E26" s="21"/>
      <c r="F26" s="20"/>
      <c r="G26" s="10"/>
      <c r="H26" s="22"/>
      <c r="I26" s="18"/>
    </row>
    <row r="27" spans="1:9" ht="15.75">
      <c r="A27" s="13"/>
      <c r="B27" s="16"/>
      <c r="C27" s="19"/>
      <c r="D27" s="10"/>
      <c r="E27" s="21"/>
      <c r="F27" s="20"/>
      <c r="G27" s="10"/>
      <c r="H27" s="22"/>
      <c r="I27" s="19"/>
    </row>
    <row r="28" spans="1:9" ht="15.75">
      <c r="A28" s="13"/>
      <c r="B28" s="16"/>
      <c r="C28" s="19"/>
      <c r="D28" s="10"/>
      <c r="E28" s="21"/>
      <c r="F28" s="20"/>
      <c r="G28" s="10"/>
      <c r="H28" s="22"/>
      <c r="I28" s="19"/>
    </row>
    <row r="29" spans="1:9" ht="15.75">
      <c r="A29" s="13"/>
      <c r="B29" s="16"/>
      <c r="C29" s="19"/>
      <c r="D29" s="10"/>
      <c r="E29" s="21"/>
      <c r="F29" s="20"/>
      <c r="G29" s="10"/>
      <c r="H29" s="22"/>
      <c r="I29" s="19"/>
    </row>
    <row r="30" spans="1:9" ht="15.75">
      <c r="A30" s="13"/>
      <c r="B30" s="16"/>
      <c r="C30" s="19"/>
      <c r="D30" s="10"/>
      <c r="E30" s="21"/>
      <c r="F30" s="20"/>
      <c r="G30" s="10"/>
      <c r="H30" s="22"/>
      <c r="I30" s="19"/>
    </row>
    <row r="31" spans="1:9" ht="15.75">
      <c r="A31" s="13"/>
      <c r="B31" s="16"/>
      <c r="C31" s="19"/>
      <c r="D31" s="10"/>
      <c r="E31" s="21"/>
      <c r="F31" s="20"/>
      <c r="G31" s="10"/>
      <c r="H31" s="22"/>
      <c r="I31" s="19"/>
    </row>
    <row r="32" spans="1:9" ht="15.75">
      <c r="A32" s="13"/>
      <c r="B32" s="16"/>
      <c r="C32" s="19"/>
      <c r="D32" s="10"/>
      <c r="E32" s="21"/>
      <c r="F32" s="20"/>
      <c r="G32" s="10"/>
      <c r="H32" s="22"/>
      <c r="I32" s="19"/>
    </row>
    <row r="33" spans="1:9" ht="15.75">
      <c r="A33" s="13"/>
      <c r="B33" s="16"/>
      <c r="C33" s="19"/>
      <c r="D33" s="10"/>
      <c r="E33" s="21"/>
      <c r="F33" s="20"/>
      <c r="G33" s="10"/>
      <c r="H33" s="22"/>
      <c r="I33" s="19"/>
    </row>
    <row r="34" spans="1:9" ht="15.75">
      <c r="A34" s="13"/>
      <c r="B34" s="16"/>
      <c r="C34" s="19"/>
      <c r="D34" s="10"/>
      <c r="E34" s="21"/>
      <c r="F34" s="20"/>
      <c r="G34" s="10"/>
      <c r="H34" s="22"/>
      <c r="I34" s="19"/>
    </row>
    <row r="35" spans="1:9" ht="15.75">
      <c r="A35" s="13"/>
      <c r="B35" s="16"/>
      <c r="C35" s="19"/>
      <c r="D35" s="10"/>
      <c r="E35" s="21"/>
      <c r="F35" s="20"/>
      <c r="G35" s="10"/>
      <c r="H35" s="22"/>
      <c r="I35" s="19"/>
    </row>
    <row r="36" spans="1:9" ht="15.75">
      <c r="A36" s="13"/>
      <c r="B36" s="16"/>
      <c r="C36" s="19"/>
      <c r="D36" s="10"/>
      <c r="E36" s="21"/>
      <c r="F36" s="20"/>
      <c r="G36" s="10"/>
      <c r="H36" s="22"/>
      <c r="I36" s="19"/>
    </row>
    <row r="37" spans="1:9" ht="15.75">
      <c r="A37" s="13"/>
      <c r="B37" s="16"/>
      <c r="C37" s="19"/>
      <c r="D37" s="10"/>
      <c r="E37" s="21"/>
      <c r="F37" s="20"/>
      <c r="G37" s="10"/>
      <c r="H37" s="22"/>
      <c r="I37" s="19"/>
    </row>
    <row r="38" spans="1:9" ht="16.5" thickBot="1">
      <c r="A38" s="14"/>
      <c r="B38" s="17"/>
      <c r="C38" s="17"/>
      <c r="D38" s="10"/>
      <c r="E38" s="17"/>
      <c r="F38" s="17"/>
      <c r="G38" s="23"/>
      <c r="H38" s="17"/>
      <c r="I38" s="4"/>
    </row>
    <row r="40" spans="1:10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6" ht="13.5" thickBot="1"/>
    <row r="47" spans="1:6" ht="16.5" thickBot="1">
      <c r="A47" s="11"/>
      <c r="B47" s="11"/>
      <c r="C47" s="11"/>
      <c r="E47" s="11"/>
      <c r="F47" s="11"/>
    </row>
    <row r="48" spans="1:11" ht="15.75">
      <c r="A48" s="12"/>
      <c r="B48" s="29"/>
      <c r="C48" s="33"/>
      <c r="E48" s="15"/>
      <c r="F48" s="18"/>
      <c r="I48" s="22"/>
      <c r="K48" s="22"/>
    </row>
    <row r="49" spans="1:11" ht="15.75">
      <c r="A49" s="13"/>
      <c r="B49" s="29"/>
      <c r="C49" s="33"/>
      <c r="E49" s="16"/>
      <c r="F49" s="19"/>
      <c r="I49" s="22"/>
      <c r="K49" s="22"/>
    </row>
    <row r="50" spans="1:11" ht="15.75">
      <c r="A50" s="13"/>
      <c r="B50" s="29"/>
      <c r="C50" s="33"/>
      <c r="E50" s="16"/>
      <c r="F50" s="19"/>
      <c r="I50" s="22"/>
      <c r="K50" s="22"/>
    </row>
    <row r="51" spans="1:11" ht="15.75">
      <c r="A51" s="13"/>
      <c r="B51" s="29"/>
      <c r="C51" s="33"/>
      <c r="E51" s="16"/>
      <c r="F51" s="19"/>
      <c r="I51" s="22"/>
      <c r="K51" s="22"/>
    </row>
    <row r="52" spans="1:11" ht="15.75">
      <c r="A52" s="13"/>
      <c r="B52" s="29"/>
      <c r="C52" s="33"/>
      <c r="E52" s="16"/>
      <c r="F52" s="19"/>
      <c r="I52" s="22"/>
      <c r="K52" s="22"/>
    </row>
    <row r="53" spans="1:11" ht="15.75">
      <c r="A53" s="13"/>
      <c r="B53" s="29"/>
      <c r="C53" s="33"/>
      <c r="E53" s="16"/>
      <c r="F53" s="19"/>
      <c r="I53" s="22"/>
      <c r="K53" s="22"/>
    </row>
    <row r="54" spans="1:11" ht="15.75">
      <c r="A54" s="13"/>
      <c r="B54" s="30"/>
      <c r="C54" s="33"/>
      <c r="E54" s="16"/>
      <c r="F54" s="19"/>
      <c r="I54" s="22"/>
      <c r="K54" s="22"/>
    </row>
    <row r="55" spans="1:11" ht="15.75">
      <c r="A55" s="13"/>
      <c r="B55" s="29"/>
      <c r="C55" s="33"/>
      <c r="E55" s="16"/>
      <c r="F55" s="19"/>
      <c r="I55" s="22"/>
      <c r="K55" s="22"/>
    </row>
    <row r="56" spans="1:11" ht="15.75">
      <c r="A56" s="13"/>
      <c r="B56" s="29"/>
      <c r="C56" s="33"/>
      <c r="E56" s="16"/>
      <c r="F56" s="19"/>
      <c r="I56" s="22"/>
      <c r="K56" s="22"/>
    </row>
    <row r="57" spans="1:11" ht="15.75">
      <c r="A57" s="13"/>
      <c r="B57" s="29"/>
      <c r="C57" s="33"/>
      <c r="E57" s="16"/>
      <c r="F57" s="19"/>
      <c r="I57" s="22"/>
      <c r="K57" s="22"/>
    </row>
    <row r="58" spans="1:11" ht="15.75">
      <c r="A58" s="13"/>
      <c r="B58" s="29"/>
      <c r="C58" s="33"/>
      <c r="E58" s="16"/>
      <c r="F58" s="19"/>
      <c r="I58" s="22"/>
      <c r="K58" s="22"/>
    </row>
    <row r="59" spans="1:11" ht="15.75">
      <c r="A59" s="13"/>
      <c r="B59" s="29"/>
      <c r="C59" s="33"/>
      <c r="E59" s="16"/>
      <c r="F59" s="19"/>
      <c r="I59" s="22"/>
      <c r="K59" s="22"/>
    </row>
    <row r="60" spans="1:11" ht="16.5" thickBot="1">
      <c r="A60" s="14"/>
      <c r="B60" s="17"/>
      <c r="C60" s="31"/>
      <c r="E60" s="17"/>
      <c r="F60" s="17"/>
      <c r="H60" s="17"/>
      <c r="I60" s="31"/>
      <c r="J60" s="31"/>
      <c r="K60" s="31"/>
    </row>
    <row r="73" ht="13.5" thickBot="1"/>
    <row r="74" spans="1:5" ht="16.5" thickBot="1">
      <c r="A74" s="11"/>
      <c r="B74" s="11"/>
      <c r="C74" s="11"/>
      <c r="D74" s="11"/>
      <c r="E74" s="11"/>
    </row>
    <row r="75" spans="1:11" ht="15.75">
      <c r="A75" s="12"/>
      <c r="B75" s="29"/>
      <c r="C75" s="29"/>
      <c r="D75" s="29"/>
      <c r="E75" s="29"/>
      <c r="H75" s="6"/>
      <c r="I75" s="6"/>
      <c r="J75" s="6"/>
      <c r="K75" s="7"/>
    </row>
    <row r="76" spans="1:11" ht="15.75">
      <c r="A76" s="13"/>
      <c r="B76" s="29"/>
      <c r="C76" s="29"/>
      <c r="D76" s="29"/>
      <c r="E76" s="29"/>
      <c r="H76" s="6"/>
      <c r="I76" s="6"/>
      <c r="J76" s="6"/>
      <c r="K76" s="7"/>
    </row>
    <row r="77" spans="1:11" ht="15.75">
      <c r="A77" s="13"/>
      <c r="B77" s="29"/>
      <c r="C77" s="29"/>
      <c r="D77" s="29"/>
      <c r="E77" s="29"/>
      <c r="H77" s="6"/>
      <c r="I77" s="6"/>
      <c r="J77" s="6"/>
      <c r="K77" s="7"/>
    </row>
    <row r="78" spans="1:11" ht="15.75">
      <c r="A78" s="13"/>
      <c r="B78" s="29"/>
      <c r="C78" s="29"/>
      <c r="D78" s="29"/>
      <c r="E78" s="29"/>
      <c r="H78" s="6"/>
      <c r="I78" s="6"/>
      <c r="J78" s="6"/>
      <c r="K78" s="7"/>
    </row>
    <row r="79" spans="1:11" ht="15.75">
      <c r="A79" s="13"/>
      <c r="B79" s="29"/>
      <c r="C79" s="29"/>
      <c r="D79" s="29"/>
      <c r="E79" s="29"/>
      <c r="H79" s="6"/>
      <c r="I79" s="6"/>
      <c r="J79" s="6"/>
      <c r="K79" s="7"/>
    </row>
    <row r="80" spans="1:11" ht="15.75">
      <c r="A80" s="13"/>
      <c r="B80" s="29"/>
      <c r="C80" s="29"/>
      <c r="D80" s="29"/>
      <c r="E80" s="29"/>
      <c r="H80" s="6"/>
      <c r="I80" s="6"/>
      <c r="J80" s="6"/>
      <c r="K80" s="7"/>
    </row>
    <row r="81" spans="1:11" ht="15.75">
      <c r="A81" s="13"/>
      <c r="B81" s="30"/>
      <c r="C81" s="30"/>
      <c r="D81" s="30"/>
      <c r="E81" s="30"/>
      <c r="H81" s="6"/>
      <c r="I81" s="6"/>
      <c r="J81" s="6"/>
      <c r="K81" s="7"/>
    </row>
    <row r="82" spans="1:11" ht="15.75">
      <c r="A82" s="13"/>
      <c r="B82" s="29"/>
      <c r="C82" s="29"/>
      <c r="D82" s="29"/>
      <c r="E82" s="29"/>
      <c r="H82" s="6"/>
      <c r="I82" s="6"/>
      <c r="J82" s="6"/>
      <c r="K82" s="7"/>
    </row>
    <row r="83" spans="1:11" ht="15.75">
      <c r="A83" s="13"/>
      <c r="B83" s="29"/>
      <c r="C83" s="29"/>
      <c r="D83" s="29"/>
      <c r="E83" s="29"/>
      <c r="H83" s="6"/>
      <c r="I83" s="6"/>
      <c r="J83" s="6"/>
      <c r="K83" s="7"/>
    </row>
    <row r="84" spans="1:11" ht="15.75">
      <c r="A84" s="13"/>
      <c r="B84" s="29"/>
      <c r="C84" s="29"/>
      <c r="D84" s="29"/>
      <c r="E84" s="29"/>
      <c r="H84" s="6"/>
      <c r="I84" s="6"/>
      <c r="J84" s="6"/>
      <c r="K84" s="7"/>
    </row>
    <row r="85" spans="1:11" ht="15.75">
      <c r="A85" s="13"/>
      <c r="B85" s="29"/>
      <c r="C85" s="29"/>
      <c r="D85" s="29"/>
      <c r="E85" s="29"/>
      <c r="H85" s="6"/>
      <c r="I85" s="6"/>
      <c r="J85" s="6"/>
      <c r="K85" s="7"/>
    </row>
    <row r="86" spans="1:11" ht="15.75">
      <c r="A86" s="13"/>
      <c r="B86" s="29"/>
      <c r="C86" s="29"/>
      <c r="D86" s="29"/>
      <c r="E86" s="29"/>
      <c r="H86" s="6"/>
      <c r="I86" s="6"/>
      <c r="J86" s="6"/>
      <c r="K86" s="7"/>
    </row>
    <row r="87" spans="1:11" ht="16.5" thickBot="1">
      <c r="A87" s="14"/>
      <c r="B87" s="17"/>
      <c r="C87" s="17"/>
      <c r="D87" s="17"/>
      <c r="E87" s="17"/>
      <c r="H87" s="6"/>
      <c r="I87" s="6"/>
      <c r="J87" s="6"/>
      <c r="K87" s="7"/>
    </row>
  </sheetData>
  <mergeCells count="11">
    <mergeCell ref="A40:J40"/>
    <mergeCell ref="A23:C23"/>
    <mergeCell ref="H6:I6"/>
    <mergeCell ref="J6:J7"/>
    <mergeCell ref="F1:J1"/>
    <mergeCell ref="E2:J2"/>
    <mergeCell ref="E3:J3"/>
    <mergeCell ref="A6:A7"/>
    <mergeCell ref="B6:C6"/>
    <mergeCell ref="D6:E6"/>
    <mergeCell ref="F6:G6"/>
  </mergeCells>
  <printOptions/>
  <pageMargins left="0.75" right="0.75" top="0.74" bottom="2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cp:lastPrinted>2013-10-08T07:14:46Z</cp:lastPrinted>
  <dcterms:created xsi:type="dcterms:W3CDTF">1996-10-08T23:32:33Z</dcterms:created>
  <dcterms:modified xsi:type="dcterms:W3CDTF">2013-10-17T02:55:57Z</dcterms:modified>
  <cp:category/>
  <cp:version/>
  <cp:contentType/>
  <cp:contentStatus/>
</cp:coreProperties>
</file>